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915" windowHeight="7740"/>
  </bookViews>
  <sheets>
    <sheet name="Noviembre uce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calcChain.xml><?xml version="1.0" encoding="utf-8"?>
<calcChain xmlns="http://schemas.openxmlformats.org/spreadsheetml/2006/main">
  <c r="S132" i="1" l="1"/>
  <c r="R132" i="1"/>
  <c r="L132" i="1"/>
  <c r="H132" i="1"/>
  <c r="G132" i="1"/>
  <c r="T130" i="1"/>
  <c r="T132" i="1" s="1"/>
  <c r="S130" i="1"/>
  <c r="R130" i="1"/>
  <c r="P130" i="1"/>
  <c r="P132" i="1" s="1"/>
  <c r="O130" i="1"/>
  <c r="O132" i="1" s="1"/>
  <c r="N130" i="1"/>
  <c r="N132" i="1" s="1"/>
  <c r="M130" i="1"/>
  <c r="L130" i="1"/>
  <c r="K130" i="1"/>
  <c r="K132" i="1" s="1"/>
  <c r="J130" i="1"/>
  <c r="J132" i="1" s="1"/>
  <c r="H130" i="1"/>
  <c r="G130" i="1"/>
  <c r="E130" i="1"/>
  <c r="E132" i="1" s="1"/>
  <c r="D130" i="1"/>
  <c r="D132" i="1" s="1"/>
  <c r="U129" i="1"/>
  <c r="Q129" i="1"/>
  <c r="I129" i="1"/>
  <c r="F129" i="1"/>
  <c r="V129" i="1" s="1"/>
  <c r="U128" i="1"/>
  <c r="Q128" i="1"/>
  <c r="I128" i="1"/>
  <c r="F128" i="1"/>
  <c r="V128" i="1" s="1"/>
  <c r="U127" i="1"/>
  <c r="Q127" i="1"/>
  <c r="I127" i="1"/>
  <c r="F127" i="1"/>
  <c r="V127" i="1" s="1"/>
  <c r="U126" i="1"/>
  <c r="Q126" i="1"/>
  <c r="I126" i="1"/>
  <c r="F126" i="1"/>
  <c r="V126" i="1" s="1"/>
  <c r="U125" i="1"/>
  <c r="Q125" i="1"/>
  <c r="I125" i="1"/>
  <c r="F125" i="1"/>
  <c r="V125" i="1" s="1"/>
  <c r="U124" i="1"/>
  <c r="Q124" i="1"/>
  <c r="I124" i="1"/>
  <c r="F124" i="1"/>
  <c r="V124" i="1" s="1"/>
  <c r="U123" i="1"/>
  <c r="Q123" i="1"/>
  <c r="I123" i="1"/>
  <c r="F123" i="1"/>
  <c r="V123" i="1" s="1"/>
  <c r="U122" i="1"/>
  <c r="Q122" i="1"/>
  <c r="I122" i="1"/>
  <c r="F122" i="1"/>
  <c r="V122" i="1" s="1"/>
  <c r="U121" i="1"/>
  <c r="Q121" i="1"/>
  <c r="I121" i="1"/>
  <c r="F121" i="1"/>
  <c r="V121" i="1" s="1"/>
  <c r="U120" i="1"/>
  <c r="Q120" i="1"/>
  <c r="I120" i="1"/>
  <c r="F120" i="1"/>
  <c r="V120" i="1" s="1"/>
  <c r="U119" i="1"/>
  <c r="Q119" i="1"/>
  <c r="I119" i="1"/>
  <c r="F119" i="1"/>
  <c r="V119" i="1" s="1"/>
  <c r="U118" i="1"/>
  <c r="Q118" i="1"/>
  <c r="I118" i="1"/>
  <c r="F118" i="1"/>
  <c r="V118" i="1" s="1"/>
  <c r="U117" i="1"/>
  <c r="Q117" i="1"/>
  <c r="I117" i="1"/>
  <c r="F117" i="1"/>
  <c r="V117" i="1" s="1"/>
  <c r="U116" i="1"/>
  <c r="Q116" i="1"/>
  <c r="I116" i="1"/>
  <c r="F116" i="1"/>
  <c r="V116" i="1" s="1"/>
  <c r="U115" i="1"/>
  <c r="Q115" i="1"/>
  <c r="I115" i="1"/>
  <c r="F115" i="1"/>
  <c r="V115" i="1" s="1"/>
  <c r="U114" i="1"/>
  <c r="Q114" i="1"/>
  <c r="I114" i="1"/>
  <c r="F114" i="1"/>
  <c r="V114" i="1" s="1"/>
  <c r="U113" i="1"/>
  <c r="Q113" i="1"/>
  <c r="I113" i="1"/>
  <c r="F113" i="1"/>
  <c r="V113" i="1" s="1"/>
  <c r="U112" i="1"/>
  <c r="Q112" i="1"/>
  <c r="I112" i="1"/>
  <c r="F112" i="1"/>
  <c r="V112" i="1" s="1"/>
  <c r="U111" i="1"/>
  <c r="Q111" i="1"/>
  <c r="I111" i="1"/>
  <c r="F111" i="1"/>
  <c r="V111" i="1" s="1"/>
  <c r="U110" i="1"/>
  <c r="Q110" i="1"/>
  <c r="I110" i="1"/>
  <c r="F110" i="1"/>
  <c r="V110" i="1" s="1"/>
  <c r="U109" i="1"/>
  <c r="Q109" i="1"/>
  <c r="I109" i="1"/>
  <c r="F109" i="1"/>
  <c r="V109" i="1" s="1"/>
  <c r="U108" i="1"/>
  <c r="Q108" i="1"/>
  <c r="I108" i="1"/>
  <c r="F108" i="1"/>
  <c r="V108" i="1" s="1"/>
  <c r="U107" i="1"/>
  <c r="Q107" i="1"/>
  <c r="I107" i="1"/>
  <c r="F107" i="1"/>
  <c r="V107" i="1" s="1"/>
  <c r="U106" i="1"/>
  <c r="Q106" i="1"/>
  <c r="I106" i="1"/>
  <c r="F106" i="1"/>
  <c r="V106" i="1" s="1"/>
  <c r="U105" i="1"/>
  <c r="Q105" i="1"/>
  <c r="I105" i="1"/>
  <c r="F105" i="1"/>
  <c r="V105" i="1" s="1"/>
  <c r="U104" i="1"/>
  <c r="Q104" i="1"/>
  <c r="I104" i="1"/>
  <c r="F104" i="1"/>
  <c r="V104" i="1" s="1"/>
  <c r="U103" i="1"/>
  <c r="Q103" i="1"/>
  <c r="I103" i="1"/>
  <c r="F103" i="1"/>
  <c r="V103" i="1" s="1"/>
  <c r="U102" i="1"/>
  <c r="Q102" i="1"/>
  <c r="I102" i="1"/>
  <c r="F102" i="1"/>
  <c r="V102" i="1" s="1"/>
  <c r="U101" i="1"/>
  <c r="Q101" i="1"/>
  <c r="I101" i="1"/>
  <c r="F101" i="1"/>
  <c r="V101" i="1" s="1"/>
  <c r="U100" i="1"/>
  <c r="Q100" i="1"/>
  <c r="I100" i="1"/>
  <c r="F100" i="1"/>
  <c r="V100" i="1" s="1"/>
  <c r="U99" i="1"/>
  <c r="Q99" i="1"/>
  <c r="I99" i="1"/>
  <c r="F99" i="1"/>
  <c r="V99" i="1" s="1"/>
  <c r="U98" i="1"/>
  <c r="Q98" i="1"/>
  <c r="I98" i="1"/>
  <c r="F98" i="1"/>
  <c r="V98" i="1" s="1"/>
  <c r="U97" i="1"/>
  <c r="Q97" i="1"/>
  <c r="I97" i="1"/>
  <c r="F97" i="1"/>
  <c r="V97" i="1" s="1"/>
  <c r="U96" i="1"/>
  <c r="Q96" i="1"/>
  <c r="I96" i="1"/>
  <c r="F96" i="1"/>
  <c r="V96" i="1" s="1"/>
  <c r="U95" i="1"/>
  <c r="Q95" i="1"/>
  <c r="I95" i="1"/>
  <c r="F95" i="1"/>
  <c r="V95" i="1" s="1"/>
  <c r="U94" i="1"/>
  <c r="Q94" i="1"/>
  <c r="I94" i="1"/>
  <c r="F94" i="1"/>
  <c r="V94" i="1" s="1"/>
  <c r="U93" i="1"/>
  <c r="Q93" i="1"/>
  <c r="I93" i="1"/>
  <c r="F93" i="1"/>
  <c r="V93" i="1" s="1"/>
  <c r="U92" i="1"/>
  <c r="Q92" i="1"/>
  <c r="I92" i="1"/>
  <c r="F92" i="1"/>
  <c r="V92" i="1" s="1"/>
  <c r="U91" i="1"/>
  <c r="Q91" i="1"/>
  <c r="I91" i="1"/>
  <c r="F91" i="1"/>
  <c r="V91" i="1" s="1"/>
  <c r="U90" i="1"/>
  <c r="Q90" i="1"/>
  <c r="I90" i="1"/>
  <c r="F90" i="1"/>
  <c r="V90" i="1" s="1"/>
  <c r="U89" i="1"/>
  <c r="Q89" i="1"/>
  <c r="I89" i="1"/>
  <c r="F89" i="1"/>
  <c r="V89" i="1" s="1"/>
  <c r="U88" i="1"/>
  <c r="Q88" i="1"/>
  <c r="I88" i="1"/>
  <c r="F88" i="1"/>
  <c r="V88" i="1" s="1"/>
  <c r="U87" i="1"/>
  <c r="Q87" i="1"/>
  <c r="I87" i="1"/>
  <c r="F87" i="1"/>
  <c r="V87" i="1" s="1"/>
  <c r="U86" i="1"/>
  <c r="Q86" i="1"/>
  <c r="I86" i="1"/>
  <c r="F86" i="1"/>
  <c r="V86" i="1" s="1"/>
  <c r="U85" i="1"/>
  <c r="Q85" i="1"/>
  <c r="I85" i="1"/>
  <c r="F85" i="1"/>
  <c r="V85" i="1" s="1"/>
  <c r="U84" i="1"/>
  <c r="Q84" i="1"/>
  <c r="I84" i="1"/>
  <c r="F84" i="1"/>
  <c r="V84" i="1" s="1"/>
  <c r="U83" i="1"/>
  <c r="Q83" i="1"/>
  <c r="I83" i="1"/>
  <c r="F83" i="1"/>
  <c r="V83" i="1" s="1"/>
  <c r="U82" i="1"/>
  <c r="Q82" i="1"/>
  <c r="I82" i="1"/>
  <c r="F82" i="1"/>
  <c r="V82" i="1" s="1"/>
  <c r="U81" i="1"/>
  <c r="Q81" i="1"/>
  <c r="I81" i="1"/>
  <c r="F81" i="1"/>
  <c r="V81" i="1" s="1"/>
  <c r="U80" i="1"/>
  <c r="Q80" i="1"/>
  <c r="I80" i="1"/>
  <c r="F80" i="1"/>
  <c r="V80" i="1" s="1"/>
  <c r="U79" i="1"/>
  <c r="Q79" i="1"/>
  <c r="I79" i="1"/>
  <c r="F79" i="1"/>
  <c r="V79" i="1" s="1"/>
  <c r="U78" i="1"/>
  <c r="Q78" i="1"/>
  <c r="I78" i="1"/>
  <c r="F78" i="1"/>
  <c r="V78" i="1" s="1"/>
  <c r="U77" i="1"/>
  <c r="Q77" i="1"/>
  <c r="I77" i="1"/>
  <c r="F77" i="1"/>
  <c r="V77" i="1" s="1"/>
  <c r="U76" i="1"/>
  <c r="Q76" i="1"/>
  <c r="I76" i="1"/>
  <c r="F76" i="1"/>
  <c r="V76" i="1" s="1"/>
  <c r="U75" i="1"/>
  <c r="Q75" i="1"/>
  <c r="I75" i="1"/>
  <c r="F75" i="1"/>
  <c r="V75" i="1" s="1"/>
  <c r="U74" i="1"/>
  <c r="Q74" i="1"/>
  <c r="I74" i="1"/>
  <c r="F74" i="1"/>
  <c r="V74" i="1" s="1"/>
  <c r="U73" i="1"/>
  <c r="Q73" i="1"/>
  <c r="I73" i="1"/>
  <c r="F73" i="1"/>
  <c r="V73" i="1" s="1"/>
  <c r="U72" i="1"/>
  <c r="Q72" i="1"/>
  <c r="I72" i="1"/>
  <c r="F72" i="1"/>
  <c r="V72" i="1" s="1"/>
  <c r="U71" i="1"/>
  <c r="Q71" i="1"/>
  <c r="I71" i="1"/>
  <c r="F71" i="1"/>
  <c r="V71" i="1" s="1"/>
  <c r="U70" i="1"/>
  <c r="Q70" i="1"/>
  <c r="I70" i="1"/>
  <c r="F70" i="1"/>
  <c r="V70" i="1" s="1"/>
  <c r="U69" i="1"/>
  <c r="Q69" i="1"/>
  <c r="I69" i="1"/>
  <c r="F69" i="1"/>
  <c r="V69" i="1" s="1"/>
  <c r="U68" i="1"/>
  <c r="Q68" i="1"/>
  <c r="I68" i="1"/>
  <c r="F68" i="1"/>
  <c r="V68" i="1" s="1"/>
  <c r="U67" i="1"/>
  <c r="Q67" i="1"/>
  <c r="I67" i="1"/>
  <c r="F67" i="1"/>
  <c r="V67" i="1" s="1"/>
  <c r="U66" i="1"/>
  <c r="Q66" i="1"/>
  <c r="I66" i="1"/>
  <c r="F66" i="1"/>
  <c r="V66" i="1" s="1"/>
  <c r="U65" i="1"/>
  <c r="Q65" i="1"/>
  <c r="I65" i="1"/>
  <c r="F65" i="1"/>
  <c r="V65" i="1" s="1"/>
  <c r="U64" i="1"/>
  <c r="Q64" i="1"/>
  <c r="I64" i="1"/>
  <c r="F64" i="1"/>
  <c r="V64" i="1" s="1"/>
  <c r="U63" i="1"/>
  <c r="Q63" i="1"/>
  <c r="I63" i="1"/>
  <c r="F63" i="1"/>
  <c r="V63" i="1" s="1"/>
  <c r="U62" i="1"/>
  <c r="Q62" i="1"/>
  <c r="I62" i="1"/>
  <c r="F62" i="1"/>
  <c r="V62" i="1" s="1"/>
  <c r="U61" i="1"/>
  <c r="Q61" i="1"/>
  <c r="I61" i="1"/>
  <c r="F61" i="1"/>
  <c r="V61" i="1" s="1"/>
  <c r="U60" i="1"/>
  <c r="Q60" i="1"/>
  <c r="I60" i="1"/>
  <c r="F60" i="1"/>
  <c r="V60" i="1" s="1"/>
  <c r="U59" i="1"/>
  <c r="Q59" i="1"/>
  <c r="I59" i="1"/>
  <c r="F59" i="1"/>
  <c r="V59" i="1" s="1"/>
  <c r="U58" i="1"/>
  <c r="Q58" i="1"/>
  <c r="I58" i="1"/>
  <c r="F58" i="1"/>
  <c r="V58" i="1" s="1"/>
  <c r="U57" i="1"/>
  <c r="Q57" i="1"/>
  <c r="I57" i="1"/>
  <c r="F57" i="1"/>
  <c r="V57" i="1" s="1"/>
  <c r="U56" i="1"/>
  <c r="Q56" i="1"/>
  <c r="I56" i="1"/>
  <c r="F56" i="1"/>
  <c r="V56" i="1" s="1"/>
  <c r="U55" i="1"/>
  <c r="Q55" i="1"/>
  <c r="I55" i="1"/>
  <c r="F55" i="1"/>
  <c r="V55" i="1" s="1"/>
  <c r="U54" i="1"/>
  <c r="Q54" i="1"/>
  <c r="I54" i="1"/>
  <c r="F54" i="1"/>
  <c r="V54" i="1" s="1"/>
  <c r="U53" i="1"/>
  <c r="Q53" i="1"/>
  <c r="I53" i="1"/>
  <c r="F53" i="1"/>
  <c r="V53" i="1" s="1"/>
  <c r="U52" i="1"/>
  <c r="Q52" i="1"/>
  <c r="I52" i="1"/>
  <c r="F52" i="1"/>
  <c r="V52" i="1" s="1"/>
  <c r="U51" i="1"/>
  <c r="Q51" i="1"/>
  <c r="I51" i="1"/>
  <c r="F51" i="1"/>
  <c r="V51" i="1" s="1"/>
  <c r="U50" i="1"/>
  <c r="Q50" i="1"/>
  <c r="I50" i="1"/>
  <c r="F50" i="1"/>
  <c r="V50" i="1" s="1"/>
  <c r="U49" i="1"/>
  <c r="Q49" i="1"/>
  <c r="I49" i="1"/>
  <c r="F49" i="1"/>
  <c r="V49" i="1" s="1"/>
  <c r="U48" i="1"/>
  <c r="Q48" i="1"/>
  <c r="I48" i="1"/>
  <c r="F48" i="1"/>
  <c r="V48" i="1" s="1"/>
  <c r="U47" i="1"/>
  <c r="Q47" i="1"/>
  <c r="I47" i="1"/>
  <c r="F47" i="1"/>
  <c r="V47" i="1" s="1"/>
  <c r="U46" i="1"/>
  <c r="Q46" i="1"/>
  <c r="I46" i="1"/>
  <c r="F46" i="1"/>
  <c r="V46" i="1" s="1"/>
  <c r="U45" i="1"/>
  <c r="Q45" i="1"/>
  <c r="I45" i="1"/>
  <c r="F45" i="1"/>
  <c r="V45" i="1" s="1"/>
  <c r="U44" i="1"/>
  <c r="Q44" i="1"/>
  <c r="I44" i="1"/>
  <c r="F44" i="1"/>
  <c r="V44" i="1" s="1"/>
  <c r="U43" i="1"/>
  <c r="Q43" i="1"/>
  <c r="I43" i="1"/>
  <c r="F43" i="1"/>
  <c r="V43" i="1" s="1"/>
  <c r="U42" i="1"/>
  <c r="Q42" i="1"/>
  <c r="I42" i="1"/>
  <c r="F42" i="1"/>
  <c r="V42" i="1" s="1"/>
  <c r="U41" i="1"/>
  <c r="Q41" i="1"/>
  <c r="I41" i="1"/>
  <c r="F41" i="1"/>
  <c r="V41" i="1" s="1"/>
  <c r="U40" i="1"/>
  <c r="Q40" i="1"/>
  <c r="I40" i="1"/>
  <c r="F40" i="1"/>
  <c r="V40" i="1" s="1"/>
  <c r="U39" i="1"/>
  <c r="Q39" i="1"/>
  <c r="I39" i="1"/>
  <c r="F39" i="1"/>
  <c r="V39" i="1" s="1"/>
  <c r="U38" i="1"/>
  <c r="Q38" i="1"/>
  <c r="I38" i="1"/>
  <c r="F38" i="1"/>
  <c r="V38" i="1" s="1"/>
  <c r="U37" i="1"/>
  <c r="Q37" i="1"/>
  <c r="I37" i="1"/>
  <c r="F37" i="1"/>
  <c r="V37" i="1" s="1"/>
  <c r="U36" i="1"/>
  <c r="Q36" i="1"/>
  <c r="I36" i="1"/>
  <c r="F36" i="1"/>
  <c r="V36" i="1" s="1"/>
  <c r="U35" i="1"/>
  <c r="Q35" i="1"/>
  <c r="I35" i="1"/>
  <c r="F35" i="1"/>
  <c r="V35" i="1" s="1"/>
  <c r="U34" i="1"/>
  <c r="Q34" i="1"/>
  <c r="I34" i="1"/>
  <c r="F34" i="1"/>
  <c r="V34" i="1" s="1"/>
  <c r="U33" i="1"/>
  <c r="Q33" i="1"/>
  <c r="I33" i="1"/>
  <c r="F33" i="1"/>
  <c r="V33" i="1" s="1"/>
  <c r="U32" i="1"/>
  <c r="Q32" i="1"/>
  <c r="I32" i="1"/>
  <c r="F32" i="1"/>
  <c r="V32" i="1" s="1"/>
  <c r="U31" i="1"/>
  <c r="Q31" i="1"/>
  <c r="I31" i="1"/>
  <c r="F31" i="1"/>
  <c r="V31" i="1" s="1"/>
  <c r="U30" i="1"/>
  <c r="Q30" i="1"/>
  <c r="I30" i="1"/>
  <c r="F30" i="1"/>
  <c r="V30" i="1" s="1"/>
  <c r="U29" i="1"/>
  <c r="Q29" i="1"/>
  <c r="I29" i="1"/>
  <c r="F29" i="1"/>
  <c r="V29" i="1" s="1"/>
  <c r="U28" i="1"/>
  <c r="Q28" i="1"/>
  <c r="I28" i="1"/>
  <c r="F28" i="1"/>
  <c r="V28" i="1" s="1"/>
  <c r="U27" i="1"/>
  <c r="Q27" i="1"/>
  <c r="I27" i="1"/>
  <c r="F27" i="1"/>
  <c r="V27" i="1" s="1"/>
  <c r="U26" i="1"/>
  <c r="Q26" i="1"/>
  <c r="I26" i="1"/>
  <c r="F26" i="1"/>
  <c r="V26" i="1" s="1"/>
  <c r="U25" i="1"/>
  <c r="Q25" i="1"/>
  <c r="I25" i="1"/>
  <c r="F25" i="1"/>
  <c r="V25" i="1" s="1"/>
  <c r="U24" i="1"/>
  <c r="Q24" i="1"/>
  <c r="I24" i="1"/>
  <c r="F24" i="1"/>
  <c r="V24" i="1" s="1"/>
  <c r="U23" i="1"/>
  <c r="Q23" i="1"/>
  <c r="I23" i="1"/>
  <c r="F23" i="1"/>
  <c r="V23" i="1" s="1"/>
  <c r="U22" i="1"/>
  <c r="Q22" i="1"/>
  <c r="I22" i="1"/>
  <c r="F22" i="1"/>
  <c r="V22" i="1" s="1"/>
  <c r="U21" i="1"/>
  <c r="Q21" i="1"/>
  <c r="I21" i="1"/>
  <c r="F21" i="1"/>
  <c r="V21" i="1" s="1"/>
  <c r="U20" i="1"/>
  <c r="Q20" i="1"/>
  <c r="I20" i="1"/>
  <c r="F20" i="1"/>
  <c r="V20" i="1" s="1"/>
  <c r="U19" i="1"/>
  <c r="Q19" i="1"/>
  <c r="I19" i="1"/>
  <c r="F19" i="1"/>
  <c r="V19" i="1" s="1"/>
  <c r="U18" i="1"/>
  <c r="Q18" i="1"/>
  <c r="I18" i="1"/>
  <c r="F18" i="1"/>
  <c r="V18" i="1" s="1"/>
  <c r="U17" i="1"/>
  <c r="Q17" i="1"/>
  <c r="I17" i="1"/>
  <c r="F17" i="1"/>
  <c r="V17" i="1" s="1"/>
  <c r="U16" i="1"/>
  <c r="Q16" i="1"/>
  <c r="I16" i="1"/>
  <c r="F16" i="1"/>
  <c r="V16" i="1" s="1"/>
  <c r="U15" i="1"/>
  <c r="Q15" i="1"/>
  <c r="I15" i="1"/>
  <c r="F15" i="1"/>
  <c r="V15" i="1" s="1"/>
  <c r="U14" i="1"/>
  <c r="Q14" i="1"/>
  <c r="I14" i="1"/>
  <c r="F14" i="1"/>
  <c r="V14" i="1" s="1"/>
  <c r="U13" i="1"/>
  <c r="Q13" i="1"/>
  <c r="I13" i="1"/>
  <c r="F13" i="1"/>
  <c r="V13" i="1" s="1"/>
  <c r="U12" i="1"/>
  <c r="Q12" i="1"/>
  <c r="I12" i="1"/>
  <c r="F12" i="1"/>
  <c r="V12" i="1" s="1"/>
  <c r="U11" i="1"/>
  <c r="Q11" i="1"/>
  <c r="I11" i="1"/>
  <c r="F11" i="1"/>
  <c r="V11" i="1" s="1"/>
  <c r="U10" i="1"/>
  <c r="Q10" i="1"/>
  <c r="I10" i="1"/>
  <c r="F10" i="1"/>
  <c r="V10" i="1" s="1"/>
  <c r="U9" i="1"/>
  <c r="Q9" i="1"/>
  <c r="I9" i="1"/>
  <c r="F9" i="1"/>
  <c r="V9" i="1" s="1"/>
  <c r="U8" i="1"/>
  <c r="U130" i="1" s="1"/>
  <c r="Q8" i="1"/>
  <c r="I8" i="1"/>
  <c r="F8" i="1"/>
  <c r="V8" i="1" s="1"/>
  <c r="U7" i="1"/>
  <c r="Q7" i="1"/>
  <c r="I7" i="1"/>
  <c r="F7" i="1"/>
  <c r="F130" i="1" s="1"/>
  <c r="U6" i="1"/>
  <c r="Q6" i="1"/>
  <c r="I6" i="1"/>
  <c r="I130" i="1" s="1"/>
  <c r="F6" i="1"/>
  <c r="V6" i="1" s="1"/>
  <c r="U5" i="1"/>
  <c r="Q5" i="1"/>
  <c r="Q130" i="1" s="1"/>
  <c r="I5" i="1"/>
  <c r="F5" i="1"/>
  <c r="V5" i="1" s="1"/>
  <c r="V7" i="1" l="1"/>
  <c r="V130" i="1" s="1"/>
</calcChain>
</file>

<file path=xl/sharedStrings.xml><?xml version="1.0" encoding="utf-8"?>
<sst xmlns="http://schemas.openxmlformats.org/spreadsheetml/2006/main" count="148" uniqueCount="147">
  <si>
    <t xml:space="preserve">Participaciones asignadas a Municipios del Estado de Chiapas del mes de noviembre de 2019 </t>
  </si>
  <si>
    <t>No.</t>
  </si>
  <si>
    <t>Municipio</t>
  </si>
  <si>
    <t>Fondo General de Participaciones</t>
  </si>
  <si>
    <r>
      <t>2do ajuste cuatrimestral 2019</t>
    </r>
    <r>
      <rPr>
        <i/>
        <sz val="6"/>
        <rFont val="Arial Narrow"/>
        <family val="2"/>
      </rPr>
      <t xml:space="preserve"> </t>
    </r>
    <r>
      <rPr>
        <sz val="6"/>
        <rFont val="Arial Narrow"/>
        <family val="2"/>
      </rPr>
      <t>F.G.P. (2/3)</t>
    </r>
  </si>
  <si>
    <t>Fondo General de Participaciones Neto</t>
  </si>
  <si>
    <t>Fondo de Fomento Municipal</t>
  </si>
  <si>
    <t>2do ajuste cuatrimestral 2019 F.F.M. (2/2)</t>
  </si>
  <si>
    <t>Fondo de Fomento Municipal Neto</t>
  </si>
  <si>
    <t>Impuesto Especial sobre Producción y Servicios</t>
  </si>
  <si>
    <t>Impuesto sobre Automóviles Nuevos</t>
  </si>
  <si>
    <t>Fondo de Compensación del ISAN</t>
  </si>
  <si>
    <t>Fondo de Fiscalización y Recaudación</t>
  </si>
  <si>
    <t>Fondo de Extracción de Hidrocarburos</t>
  </si>
  <si>
    <t>Ajuste por actualización y recargos del Imp a la venta de Gasolinas y Diesel</t>
  </si>
  <si>
    <t xml:space="preserve">Impuesto a la venta final de Gasolinas y Diesel </t>
  </si>
  <si>
    <t>Impuesto a la venta final de Gasolinas y Diesel, Neto</t>
  </si>
  <si>
    <t xml:space="preserve">Fondo de Compensación </t>
  </si>
  <si>
    <t>Actualizaciones y recargos Fondo ISR</t>
  </si>
  <si>
    <t xml:space="preserve">Fondo 
ISR </t>
  </si>
  <si>
    <t>Fondo ISR Neto</t>
  </si>
  <si>
    <t>T o t a l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</si>
  <si>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</si>
  <si>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</si>
  <si>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</si>
  <si>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</si>
  <si>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</si>
  <si>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</si>
  <si>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</si>
  <si>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</si>
  <si>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</si>
  <si>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</si>
  <si>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</si>
  <si>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</si>
  <si>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</si>
  <si>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>El Bosque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</si>
  <si>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</si>
  <si>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</si>
  <si>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</si>
  <si>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</si>
  <si>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</si>
  <si>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La Concordia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</si>
  <si>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</si>
  <si>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</si>
  <si>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</si>
  <si>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</si>
  <si>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</si>
  <si>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</si>
  <si>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</si>
  <si>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</si>
  <si>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</si>
  <si>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</si>
  <si>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</si>
  <si>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</si>
  <si>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</si>
  <si>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</si>
  <si>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</si>
  <si>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</si>
  <si>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</si>
  <si>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</si>
  <si>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</si>
  <si>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</si>
  <si>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</si>
  <si>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</si>
  <si>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</si>
  <si>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</si>
  <si>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</si>
  <si>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</si>
  <si>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</si>
  <si>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</si>
  <si>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</si>
  <si>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</si>
  <si>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</si>
  <si>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</si>
  <si>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</si>
  <si>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</si>
  <si>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</si>
  <si>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</si>
  <si>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</si>
  <si>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</si>
  <si>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</si>
  <si>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</si>
  <si>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</si>
  <si>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</si>
  <si>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</si>
  <si>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</si>
  <si>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</si>
  <si>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</si>
  <si>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</si>
  <si>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</si>
  <si>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</si>
  <si>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</si>
  <si>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</si>
  <si>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</si>
  <si>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</si>
  <si>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</si>
  <si>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</si>
  <si>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</si>
  <si>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</si>
  <si>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</si>
  <si>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</si>
  <si>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</si>
  <si>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</si>
  <si>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</si>
  <si>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</si>
  <si>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</si>
  <si>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</si>
  <si>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</si>
  <si>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</si>
  <si>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</si>
  <si>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</si>
  <si>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</si>
  <si>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</si>
  <si>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</si>
  <si>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</si>
  <si>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</si>
  <si>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</si>
  <si>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</si>
  <si>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</si>
  <si>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</si>
  <si>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</si>
  <si>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</si>
  <si>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</si>
  <si>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</si>
  <si>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</si>
  <si>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</si>
  <si>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</si>
  <si>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</si>
  <si>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</si>
  <si>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</si>
  <si>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</si>
  <si>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</si>
  <si>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</si>
  <si>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</si>
  <si>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</si>
  <si>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</si>
  <si>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</si>
  <si>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</si>
  <si>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</si>
  <si>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</si>
  <si>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</si>
  <si>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</si>
  <si>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</si>
  <si>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</si>
  <si>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</si>
  <si>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Belisario Domínguez</t>
  </si>
  <si>
    <t xml:space="preserve">Honduras de la Sierra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</si>
</sst>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sz val="7.5"/>
      <name val="Arial Narrow"/>
      <family val="2"/>
    </font>
    <font>
      <b/>
      <sz val="9"/>
      <name val="Arial Narrow"/>
      <family val="2"/>
    </font>
    <font>
      <b/>
      <sz val="7.5"/>
      <name val="Arial Narrow"/>
      <family val="2"/>
    </font>
    <font>
      <sz val="6.5"/>
      <name val="Arial Narrow"/>
      <family val="2"/>
    </font>
    <font>
      <b/>
      <sz val="6.5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 applyProtection="1">
      <alignment vertical="center" wrapText="1"/>
    </xf>
    <xf numFmtId="41" fontId="10" fillId="0" borderId="2" xfId="1" applyNumberFormat="1" applyFont="1" applyFill="1" applyBorder="1" applyAlignment="1">
      <alignment vertical="center"/>
    </xf>
    <xf numFmtId="43" fontId="10" fillId="0" borderId="2" xfId="0" applyNumberFormat="1" applyFont="1" applyFill="1" applyBorder="1"/>
    <xf numFmtId="41" fontId="9" fillId="0" borderId="2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2" applyFont="1" applyFill="1" applyBorder="1" applyAlignment="1" applyProtection="1">
      <alignment vertical="center" wrapText="1"/>
    </xf>
    <xf numFmtId="41" fontId="10" fillId="0" borderId="3" xfId="1" applyNumberFormat="1" applyFont="1" applyFill="1" applyBorder="1" applyAlignment="1">
      <alignment vertical="center"/>
    </xf>
    <xf numFmtId="43" fontId="10" fillId="0" borderId="3" xfId="0" applyNumberFormat="1" applyFont="1" applyFill="1" applyBorder="1"/>
    <xf numFmtId="41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41" fontId="10" fillId="0" borderId="5" xfId="1" applyNumberFormat="1" applyFont="1" applyFill="1" applyBorder="1" applyAlignment="1">
      <alignment vertical="center"/>
    </xf>
    <xf numFmtId="41" fontId="10" fillId="0" borderId="4" xfId="1" applyNumberFormat="1" applyFont="1" applyFill="1" applyBorder="1" applyAlignment="1">
      <alignment vertical="center"/>
    </xf>
    <xf numFmtId="43" fontId="10" fillId="0" borderId="4" xfId="0" applyNumberFormat="1" applyFont="1" applyFill="1" applyBorder="1"/>
    <xf numFmtId="41" fontId="9" fillId="0" borderId="4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</cellXfs>
  <cellStyles count="19">
    <cellStyle name="Euro" xfId="3"/>
    <cellStyle name="Hipervínculo" xfId="2" builtinId="8"/>
    <cellStyle name="Millares" xfId="1" builtinId="3"/>
    <cellStyle name="Millares [0] 2" xfId="4"/>
    <cellStyle name="Millares [0] 3" xfId="5"/>
    <cellStyle name="Millares 2" xfId="6"/>
    <cellStyle name="Millares 2 2" xfId="7"/>
    <cellStyle name="Millares 2 3" xfId="8"/>
    <cellStyle name="Millares 3" xfId="9"/>
    <cellStyle name="Millares 4" xfId="10"/>
    <cellStyle name="Moneda 2" xfId="11"/>
    <cellStyle name="Normal" xfId="0" builtinId="0"/>
    <cellStyle name="Normal 2" xfId="12"/>
    <cellStyle name="Normal 2 2" xfId="13"/>
    <cellStyle name="Normal 2 3" xfId="14"/>
    <cellStyle name="Normal 3" xfId="15"/>
    <cellStyle name="Normal 3 2" xfId="16"/>
    <cellStyle name="Normal 4" xfId="17"/>
    <cellStyle name="Normal 5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3%20Fondo%20General%20de%20Participaciones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3B%20LCF/ISR%20Participable/11%20nov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4%20Fondo%20de%20Fomento%20Municipal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2%20fracci&#243;n%20IV%20Impuestos%20Especiales%202019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2%20fraccion%20II%20Fondo%20ISAN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2%20fraccion%20IX%20Foco%20ISAN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7%20Fondo%20Extracci&#243;n%20de%20Hidroc%20FEXHI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6%20Impuesto%20a%20la%20venta%20de%20Gasolinas%20y%20Diesel%2020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278%20Fondo%20de%20compensaci&#243;n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ones/Acumulados/Art%203B%20LCF/ISR%20Participable/10a%20Actualizaciones%20y%20recargos%20feb%202015-ag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 enero 19"/>
      <sheetName val="2A ENERO"/>
      <sheetName val="ant febrero 19"/>
      <sheetName val="2A FEBRERO"/>
      <sheetName val="3er ajuste 18"/>
      <sheetName val="ant marzo 19"/>
      <sheetName val="2A MARZO (2)"/>
      <sheetName val="ant abril 19 "/>
      <sheetName val="2A ABRIL"/>
      <sheetName val="ant mayo 19"/>
      <sheetName val="2A MAYO"/>
      <sheetName val="AJ def 18"/>
      <sheetName val="ant junio 19"/>
      <sheetName val="1er Ajuste cuatrimestral 2019"/>
      <sheetName val="2A JUNIO"/>
      <sheetName val="2do Trim"/>
      <sheetName val="Ant Julio"/>
      <sheetName val="2A JULIO "/>
      <sheetName val="FEIEF"/>
      <sheetName val="Ant AGOSTO"/>
      <sheetName val="Agosto"/>
      <sheetName val="Ant Septiembre"/>
      <sheetName val="Septiembre"/>
      <sheetName val="Septiembre Nvo Municipio"/>
      <sheetName val="Ant Octubre"/>
      <sheetName val="FEIEF 3er trim"/>
      <sheetName val="Octubre"/>
      <sheetName val="2do ajuste cuatrimestral"/>
      <sheetName val="Ant Noviembre"/>
      <sheetName val="Noviembre "/>
      <sheetName val="Ant 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2">
          <cell r="T142">
            <v>390968026.90248698</v>
          </cell>
          <cell r="U142">
            <v>-52129975.049999982</v>
          </cell>
        </row>
      </sheetData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S"/>
      <sheetName val="Municipios"/>
      <sheetName val="Analítico"/>
      <sheetName val="Papel de trabajo "/>
      <sheetName val="Memorándum"/>
      <sheetName val="Hoja8"/>
    </sheetNames>
    <sheetDataSet>
      <sheetData sheetId="0"/>
      <sheetData sheetId="1"/>
      <sheetData sheetId="2"/>
      <sheetData sheetId="3">
        <row r="128">
          <cell r="P128">
            <v>21387259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9"/>
      <sheetName val="febrero"/>
      <sheetName val="3er ajuste 18"/>
      <sheetName val="marzo"/>
      <sheetName val="AJUSTES POR MOD AL COEF ENERO"/>
      <sheetName val="AJUSTES POR MOD AL COEF FEBRERO"/>
      <sheetName val="AJUSTES POR MOD AL COEF 3ER AJU"/>
      <sheetName val="AJUSTES POR MOD AL COEF MARZO"/>
      <sheetName val="1er Trimestre"/>
      <sheetName val="ABRIL NVO COEF SIN CHICOASEN"/>
      <sheetName val="COMPARATIVO PARA AJUSTAR"/>
      <sheetName val="ABRIL NVO SIN INTERESES"/>
      <sheetName val="MAYO"/>
      <sheetName val="Aj Def 18"/>
      <sheetName val="1er Ajuste cuatrimestral 2019"/>
      <sheetName val="JUNIO"/>
      <sheetName val="2do Trimestre"/>
      <sheetName val="JULIO"/>
      <sheetName val="Agosto"/>
      <sheetName val="Septiembre"/>
      <sheetName val="Septiembre Nvo Municipio"/>
      <sheetName val="FEIEF 3er trim"/>
      <sheetName val="Octubre"/>
      <sheetName val="2do Aj. cuatr 19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5">
          <cell r="O135">
            <v>59511087.999999948</v>
          </cell>
          <cell r="P135">
            <v>-13707413.700000003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9"/>
      <sheetName val="febrero"/>
      <sheetName val="3er ajuste 2018"/>
      <sheetName val="marzo"/>
      <sheetName val="ABRIL"/>
      <sheetName val="Aj Def 18"/>
      <sheetName val="MAYO"/>
      <sheetName val="1er Ajuste cuatrimestral 2019"/>
      <sheetName val="JUNIO"/>
      <sheetName val="2do trimestre"/>
      <sheetName val="JULIO"/>
      <sheetName val="Agosto"/>
      <sheetName val="Septiembre"/>
      <sheetName val="Septiembre Nvo Municipio"/>
      <sheetName val="Octubre"/>
      <sheetName val="2do ajuste cuatrimestral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9">
          <cell r="Q139">
            <v>3924957.600000001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  <sheetName val="Marzo"/>
      <sheetName val="Abril"/>
      <sheetName val="Mayo"/>
      <sheetName val="Junio"/>
      <sheetName val="2do trimestre"/>
      <sheetName val="Julio"/>
      <sheetName val="Agosto"/>
      <sheetName val="Septiembre"/>
      <sheetName val="Septiembre Nvo Municipio"/>
      <sheetName val="Octubre "/>
      <sheetName val="nOVIEMBR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9">
          <cell r="P139">
            <v>2104658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9"/>
      <sheetName val="febrero"/>
      <sheetName val="marzo"/>
      <sheetName val="abril"/>
      <sheetName val="mayo"/>
      <sheetName val="junio"/>
      <sheetName val="2do Trimestre"/>
      <sheetName val="Julio"/>
      <sheetName val="Agosto"/>
      <sheetName val="sEPTIEMBRE"/>
      <sheetName val="Septiembre Nvo Municipio"/>
      <sheetName val="Octubre"/>
      <sheetName val="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9">
          <cell r="P139">
            <v>687446.00000000012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Aj Def 18"/>
      <sheetName val="junio"/>
      <sheetName val="2do trimestre"/>
      <sheetName val="jULIO"/>
      <sheetName val="Agosto"/>
      <sheetName val="Septiembre"/>
      <sheetName val="Octubre"/>
      <sheetName val="Octubr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5">
          <cell r="G135">
            <v>1266943.0000000002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enero "/>
      <sheetName val="gas febrero"/>
      <sheetName val="gas marzo"/>
      <sheetName val="gas abril"/>
      <sheetName val="gas mayo"/>
      <sheetName val="gas junio"/>
      <sheetName val="2do Trim"/>
      <sheetName val="Gas Julio"/>
      <sheetName val="Gas Agosto"/>
      <sheetName val="Gas Septiembre "/>
      <sheetName val="Septiembre Nvo Municipio"/>
      <sheetName val="Gas Octubre"/>
      <sheetName val="Octubre Nvo Municipio "/>
      <sheetName val="gas nov reintegro"/>
      <sheetName val="Noviembre ajuste nvo mp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8">
          <cell r="H138">
            <v>2741244.399999999</v>
          </cell>
        </row>
      </sheetData>
      <sheetData sheetId="14">
        <row r="138">
          <cell r="I138">
            <v>6956264.5804028222</v>
          </cell>
        </row>
      </sheetData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o enero "/>
      <sheetName val="foco febrero"/>
      <sheetName val="foco marzo"/>
      <sheetName val="foco abril"/>
      <sheetName val="foco mayo"/>
      <sheetName val="foco junio"/>
      <sheetName val="2do Trimestre "/>
      <sheetName val="FOCO Julio"/>
      <sheetName val="FOCO Agosto"/>
      <sheetName val="FOCO Septiembre "/>
      <sheetName val="Septiembre Nvo Municipio"/>
      <sheetName val="FOCO Octubre"/>
      <sheetName val="Octubre Nvo Municipio"/>
      <sheetName val="Noviembre  Nvo Municipi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5">
          <cell r="I135">
            <v>11236525.203566471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apas"/>
      <sheetName val="Municipios"/>
      <sheetName val="Análitico"/>
      <sheetName val="Papel de trabajo"/>
      <sheetName val="Memorándum"/>
      <sheetName val="Control de Saldos "/>
      <sheetName val="Hoja1"/>
    </sheetNames>
    <sheetDataSet>
      <sheetData sheetId="0"/>
      <sheetData sheetId="1"/>
      <sheetData sheetId="2"/>
      <sheetData sheetId="3">
        <row r="126">
          <cell r="G126">
            <v>19549890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3"/>
  <sheetViews>
    <sheetView showGridLines="0" tabSelected="1" topLeftCell="B1" zoomScale="140" zoomScaleNormal="140" workbookViewId="0">
      <pane xSplit="2" ySplit="4" topLeftCell="O116" activePane="bottomRight" state="frozen"/>
      <selection activeCell="B1" sqref="B1"/>
      <selection pane="topRight" activeCell="D1" sqref="D1"/>
      <selection pane="bottomLeft" activeCell="B5" sqref="B5"/>
      <selection pane="bottomRight" activeCell="W120" sqref="W120"/>
    </sheetView>
  </sheetViews>
  <sheetFormatPr baseColWidth="10" defaultRowHeight="9.75" x14ac:dyDescent="0.2"/>
  <cols>
    <col min="1" max="1" width="4.42578125" style="1" customWidth="1"/>
    <col min="2" max="2" width="3.85546875" style="29" bestFit="1" customWidth="1"/>
    <col min="3" max="3" width="18.7109375" style="1" bestFit="1" customWidth="1"/>
    <col min="4" max="5" width="11" style="1" bestFit="1" customWidth="1"/>
    <col min="6" max="6" width="11" style="1" customWidth="1"/>
    <col min="7" max="7" width="9.5703125" style="1" bestFit="1" customWidth="1"/>
    <col min="8" max="9" width="11" style="1" customWidth="1"/>
    <col min="10" max="10" width="10.85546875" style="1" bestFit="1" customWidth="1"/>
    <col min="11" max="11" width="9.28515625" style="1" bestFit="1" customWidth="1"/>
    <col min="12" max="12" width="11.140625" style="1" bestFit="1" customWidth="1"/>
    <col min="13" max="13" width="10.7109375" style="1" bestFit="1" customWidth="1"/>
    <col min="14" max="14" width="10.5703125" style="1" bestFit="1" customWidth="1"/>
    <col min="15" max="15" width="15.5703125" style="1" customWidth="1"/>
    <col min="16" max="16" width="10" style="1" bestFit="1" customWidth="1"/>
    <col min="17" max="17" width="10" style="1" customWidth="1"/>
    <col min="18" max="18" width="10.42578125" style="1" bestFit="1" customWidth="1"/>
    <col min="19" max="19" width="10.42578125" style="1" customWidth="1"/>
    <col min="20" max="21" width="9.5703125" style="1" customWidth="1"/>
    <col min="22" max="22" width="11" style="1" bestFit="1" customWidth="1"/>
    <col min="23" max="16384" width="11.42578125" style="1"/>
  </cols>
  <sheetData>
    <row r="2" spans="1:22" ht="12.7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8" customFormat="1" ht="33.75" thickBot="1" x14ac:dyDescent="0.25">
      <c r="A4" s="4"/>
      <c r="B4" s="5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7" t="s">
        <v>21</v>
      </c>
    </row>
    <row r="5" spans="1:22" s="9" customFormat="1" ht="12" customHeight="1" x14ac:dyDescent="0.15">
      <c r="B5" s="10">
        <v>1</v>
      </c>
      <c r="C5" s="11" t="s">
        <v>22</v>
      </c>
      <c r="D5" s="12">
        <v>1409239.2507119044</v>
      </c>
      <c r="E5" s="12">
        <v>-62620.883333333331</v>
      </c>
      <c r="F5" s="12">
        <f>D5+E5</f>
        <v>1346618.3673785711</v>
      </c>
      <c r="G5" s="12">
        <v>176838.85174323258</v>
      </c>
      <c r="H5" s="12">
        <v>0</v>
      </c>
      <c r="I5" s="12">
        <f>G5+H5</f>
        <v>176838.85174323258</v>
      </c>
      <c r="J5" s="12">
        <v>14517.78</v>
      </c>
      <c r="K5" s="12">
        <v>7415.49</v>
      </c>
      <c r="L5" s="12">
        <v>2632.45</v>
      </c>
      <c r="M5" s="13">
        <v>7769.75</v>
      </c>
      <c r="N5" s="12">
        <v>0</v>
      </c>
      <c r="O5" s="12">
        <v>9306.02</v>
      </c>
      <c r="P5" s="12">
        <v>23615.23</v>
      </c>
      <c r="Q5" s="12">
        <f>O5+P5</f>
        <v>32921.25</v>
      </c>
      <c r="R5" s="12">
        <v>38145.919999999998</v>
      </c>
      <c r="S5" s="12">
        <v>0</v>
      </c>
      <c r="T5" s="12">
        <v>52049</v>
      </c>
      <c r="U5" s="12">
        <f>S5+T5</f>
        <v>52049</v>
      </c>
      <c r="V5" s="14">
        <f>F5+I5+J5+K5+L5+M5+N5+Q5+R5+U5</f>
        <v>1678908.8591218034</v>
      </c>
    </row>
    <row r="6" spans="1:22" s="9" customFormat="1" ht="12.75" customHeight="1" x14ac:dyDescent="0.15">
      <c r="B6" s="15">
        <v>2</v>
      </c>
      <c r="C6" s="16" t="s">
        <v>23</v>
      </c>
      <c r="D6" s="17">
        <v>1513904.6685451549</v>
      </c>
      <c r="E6" s="17">
        <v>-299837.04333333333</v>
      </c>
      <c r="F6" s="17">
        <f t="shared" ref="F6:F69" si="0">D6+E6</f>
        <v>1214067.6252118214</v>
      </c>
      <c r="G6" s="17">
        <v>244005.98807904756</v>
      </c>
      <c r="H6" s="17">
        <v>0</v>
      </c>
      <c r="I6" s="17">
        <f t="shared" ref="I6:I69" si="1">G6+H6</f>
        <v>244005.98807904756</v>
      </c>
      <c r="J6" s="17">
        <v>12485.44</v>
      </c>
      <c r="K6" s="17">
        <v>8782.26</v>
      </c>
      <c r="L6" s="17">
        <v>2769.34</v>
      </c>
      <c r="M6" s="18">
        <v>9339</v>
      </c>
      <c r="N6" s="17">
        <v>0</v>
      </c>
      <c r="O6" s="17">
        <v>11234.82</v>
      </c>
      <c r="P6" s="17">
        <v>28509.82</v>
      </c>
      <c r="Q6" s="17">
        <f t="shared" ref="Q6:Q69" si="2">O6+P6</f>
        <v>39744.639999999999</v>
      </c>
      <c r="R6" s="17">
        <v>46052.2</v>
      </c>
      <c r="S6" s="17">
        <v>0</v>
      </c>
      <c r="T6" s="17">
        <v>0</v>
      </c>
      <c r="U6" s="17">
        <f t="shared" ref="U6:U69" si="3">S6+T6</f>
        <v>0</v>
      </c>
      <c r="V6" s="19">
        <f t="shared" ref="V6:V69" si="4">F6+I6+J6+K6+L6+M6+N6+Q6+R6+U6</f>
        <v>1577246.4932908688</v>
      </c>
    </row>
    <row r="7" spans="1:22" s="9" customFormat="1" ht="12.75" customHeight="1" x14ac:dyDescent="0.15">
      <c r="B7" s="15">
        <v>3</v>
      </c>
      <c r="C7" s="16" t="s">
        <v>24</v>
      </c>
      <c r="D7" s="17">
        <v>2031204.8995268173</v>
      </c>
      <c r="E7" s="17">
        <v>-97567.693333333344</v>
      </c>
      <c r="F7" s="17">
        <f t="shared" si="0"/>
        <v>1933637.2061934839</v>
      </c>
      <c r="G7" s="17">
        <v>288393.56284804334</v>
      </c>
      <c r="H7" s="17">
        <v>0</v>
      </c>
      <c r="I7" s="17">
        <f t="shared" si="1"/>
        <v>288393.56284804334</v>
      </c>
      <c r="J7" s="17">
        <v>21491.34</v>
      </c>
      <c r="K7" s="17">
        <v>10598.77</v>
      </c>
      <c r="L7" s="17">
        <v>3686.63</v>
      </c>
      <c r="M7" s="18">
        <v>12194.76</v>
      </c>
      <c r="N7" s="17">
        <v>0</v>
      </c>
      <c r="O7" s="17">
        <v>15434.19</v>
      </c>
      <c r="P7" s="17">
        <v>39166.28</v>
      </c>
      <c r="Q7" s="17">
        <f t="shared" si="2"/>
        <v>54600.47</v>
      </c>
      <c r="R7" s="17">
        <v>63265.69</v>
      </c>
      <c r="S7" s="17">
        <v>0</v>
      </c>
      <c r="T7" s="17">
        <v>311126</v>
      </c>
      <c r="U7" s="17">
        <f t="shared" si="3"/>
        <v>311126</v>
      </c>
      <c r="V7" s="19">
        <f t="shared" si="4"/>
        <v>2698994.4290415267</v>
      </c>
    </row>
    <row r="8" spans="1:22" s="9" customFormat="1" ht="12.75" customHeight="1" x14ac:dyDescent="0.15">
      <c r="B8" s="15">
        <v>4</v>
      </c>
      <c r="C8" s="20" t="s">
        <v>25</v>
      </c>
      <c r="D8" s="17">
        <v>2348434.8276311401</v>
      </c>
      <c r="E8" s="17">
        <v>-188662.78333333333</v>
      </c>
      <c r="F8" s="17">
        <f t="shared" si="0"/>
        <v>2159772.0442978069</v>
      </c>
      <c r="G8" s="17">
        <v>334480.98592916242</v>
      </c>
      <c r="H8" s="17">
        <v>0</v>
      </c>
      <c r="I8" s="17">
        <f t="shared" si="1"/>
        <v>334480.98592916242</v>
      </c>
      <c r="J8" s="17">
        <v>24430.47</v>
      </c>
      <c r="K8" s="17">
        <v>12416.62</v>
      </c>
      <c r="L8" s="17">
        <v>4148.1000000000004</v>
      </c>
      <c r="M8" s="18">
        <v>305561.15000000002</v>
      </c>
      <c r="N8" s="17">
        <v>0</v>
      </c>
      <c r="O8" s="17">
        <v>19163.259999999998</v>
      </c>
      <c r="P8" s="17">
        <v>48629.26</v>
      </c>
      <c r="Q8" s="17">
        <f t="shared" si="2"/>
        <v>67792.52</v>
      </c>
      <c r="R8" s="17">
        <v>78551.34</v>
      </c>
      <c r="S8" s="17">
        <v>71659</v>
      </c>
      <c r="T8" s="17">
        <v>12198</v>
      </c>
      <c r="U8" s="17">
        <f t="shared" si="3"/>
        <v>83857</v>
      </c>
      <c r="V8" s="19">
        <f t="shared" si="4"/>
        <v>3071010.2302269693</v>
      </c>
    </row>
    <row r="9" spans="1:22" s="9" customFormat="1" ht="12.75" customHeight="1" x14ac:dyDescent="0.15">
      <c r="B9" s="15">
        <v>5</v>
      </c>
      <c r="C9" s="16" t="s">
        <v>26</v>
      </c>
      <c r="D9" s="17">
        <v>1497256.1994013889</v>
      </c>
      <c r="E9" s="17">
        <v>-72440.633333333331</v>
      </c>
      <c r="F9" s="17">
        <f t="shared" si="0"/>
        <v>1424815.5660680556</v>
      </c>
      <c r="G9" s="17">
        <v>288063.81923897017</v>
      </c>
      <c r="H9" s="17">
        <v>0</v>
      </c>
      <c r="I9" s="17">
        <f t="shared" si="1"/>
        <v>288063.81923897017</v>
      </c>
      <c r="J9" s="17">
        <v>15527.26</v>
      </c>
      <c r="K9" s="17">
        <v>7867.84</v>
      </c>
      <c r="L9" s="17">
        <v>2766.41</v>
      </c>
      <c r="M9" s="18">
        <v>179200.32</v>
      </c>
      <c r="N9" s="17">
        <v>151847.94</v>
      </c>
      <c r="O9" s="17">
        <v>11263.48</v>
      </c>
      <c r="P9" s="17">
        <v>28582.54</v>
      </c>
      <c r="Q9" s="17">
        <f t="shared" si="2"/>
        <v>39846.020000000004</v>
      </c>
      <c r="R9" s="17">
        <v>46169.67</v>
      </c>
      <c r="S9" s="17">
        <v>0</v>
      </c>
      <c r="T9" s="17">
        <v>0</v>
      </c>
      <c r="U9" s="17">
        <f t="shared" si="3"/>
        <v>0</v>
      </c>
      <c r="V9" s="19">
        <f t="shared" si="4"/>
        <v>2156104.8453070256</v>
      </c>
    </row>
    <row r="10" spans="1:22" s="9" customFormat="1" ht="12.75" customHeight="1" x14ac:dyDescent="0.15">
      <c r="B10" s="15">
        <v>6</v>
      </c>
      <c r="C10" s="16" t="s">
        <v>27</v>
      </c>
      <c r="D10" s="17">
        <v>2460410.4783921549</v>
      </c>
      <c r="E10" s="17">
        <v>-123728.37333333334</v>
      </c>
      <c r="F10" s="17">
        <f t="shared" si="0"/>
        <v>2336682.1050588214</v>
      </c>
      <c r="G10" s="17">
        <v>577197.67986747657</v>
      </c>
      <c r="H10" s="17">
        <v>0</v>
      </c>
      <c r="I10" s="17">
        <f t="shared" si="1"/>
        <v>577197.67986747657</v>
      </c>
      <c r="J10" s="17">
        <v>28601.64</v>
      </c>
      <c r="K10" s="17">
        <v>12399.23</v>
      </c>
      <c r="L10" s="17">
        <v>4042.99</v>
      </c>
      <c r="M10" s="18">
        <v>13205.4</v>
      </c>
      <c r="N10" s="17">
        <v>0</v>
      </c>
      <c r="O10" s="17">
        <v>16300.6</v>
      </c>
      <c r="P10" s="17">
        <v>41364.89</v>
      </c>
      <c r="Q10" s="17">
        <f t="shared" si="2"/>
        <v>57665.49</v>
      </c>
      <c r="R10" s="17">
        <v>66817.119999999995</v>
      </c>
      <c r="S10" s="17">
        <v>0</v>
      </c>
      <c r="T10" s="17">
        <v>0</v>
      </c>
      <c r="U10" s="17">
        <f t="shared" si="3"/>
        <v>0</v>
      </c>
      <c r="V10" s="19">
        <f t="shared" si="4"/>
        <v>3096611.6549262987</v>
      </c>
    </row>
    <row r="11" spans="1:22" s="9" customFormat="1" ht="12.75" customHeight="1" x14ac:dyDescent="0.15">
      <c r="B11" s="15">
        <v>7</v>
      </c>
      <c r="C11" s="16" t="s">
        <v>28</v>
      </c>
      <c r="D11" s="17">
        <v>1027322.6287746568</v>
      </c>
      <c r="E11" s="17">
        <v>-36264.053333333337</v>
      </c>
      <c r="F11" s="17">
        <f t="shared" si="0"/>
        <v>991058.57544132345</v>
      </c>
      <c r="G11" s="17">
        <v>80131.658481949271</v>
      </c>
      <c r="H11" s="17">
        <v>-26428.7</v>
      </c>
      <c r="I11" s="17">
        <f t="shared" si="1"/>
        <v>53702.958481949274</v>
      </c>
      <c r="J11" s="17">
        <v>10866.1</v>
      </c>
      <c r="K11" s="17">
        <v>5345.62</v>
      </c>
      <c r="L11" s="17">
        <v>1896.34</v>
      </c>
      <c r="M11" s="18">
        <v>110639.82</v>
      </c>
      <c r="N11" s="17">
        <v>0</v>
      </c>
      <c r="O11" s="17">
        <v>6227.88</v>
      </c>
      <c r="P11" s="17">
        <v>15804.05</v>
      </c>
      <c r="Q11" s="17">
        <f t="shared" si="2"/>
        <v>22031.93</v>
      </c>
      <c r="R11" s="17">
        <v>25528.45</v>
      </c>
      <c r="S11" s="17">
        <v>104</v>
      </c>
      <c r="T11" s="17">
        <v>206646</v>
      </c>
      <c r="U11" s="17">
        <f t="shared" si="3"/>
        <v>206750</v>
      </c>
      <c r="V11" s="19">
        <f t="shared" si="4"/>
        <v>1427819.793923273</v>
      </c>
    </row>
    <row r="12" spans="1:22" s="9" customFormat="1" ht="12.75" customHeight="1" x14ac:dyDescent="0.15">
      <c r="B12" s="15">
        <v>8</v>
      </c>
      <c r="C12" s="16" t="s">
        <v>29</v>
      </c>
      <c r="D12" s="17">
        <v>1560903.1587464355</v>
      </c>
      <c r="E12" s="17">
        <v>-100613.93666666666</v>
      </c>
      <c r="F12" s="17">
        <f t="shared" si="0"/>
        <v>1460289.2220797688</v>
      </c>
      <c r="G12" s="17">
        <v>233982.90655773098</v>
      </c>
      <c r="H12" s="17">
        <v>-52876.38</v>
      </c>
      <c r="I12" s="17">
        <f t="shared" si="1"/>
        <v>181106.52655773098</v>
      </c>
      <c r="J12" s="17">
        <v>16202.98</v>
      </c>
      <c r="K12" s="17">
        <v>8229.39</v>
      </c>
      <c r="L12" s="17">
        <v>2821.7</v>
      </c>
      <c r="M12" s="18">
        <v>12101.08</v>
      </c>
      <c r="N12" s="17">
        <v>0</v>
      </c>
      <c r="O12" s="17">
        <v>15284.53</v>
      </c>
      <c r="P12" s="17">
        <v>38786.49</v>
      </c>
      <c r="Q12" s="17">
        <f t="shared" si="2"/>
        <v>54071.02</v>
      </c>
      <c r="R12" s="17">
        <v>62652.21</v>
      </c>
      <c r="S12" s="17">
        <v>0</v>
      </c>
      <c r="T12" s="17">
        <v>0</v>
      </c>
      <c r="U12" s="17">
        <f t="shared" si="3"/>
        <v>0</v>
      </c>
      <c r="V12" s="19">
        <f t="shared" si="4"/>
        <v>1797474.1286374996</v>
      </c>
    </row>
    <row r="13" spans="1:22" s="9" customFormat="1" ht="12.75" customHeight="1" x14ac:dyDescent="0.15">
      <c r="B13" s="15">
        <v>9</v>
      </c>
      <c r="C13" s="16" t="s">
        <v>30</v>
      </c>
      <c r="D13" s="17">
        <v>3386057.9370328691</v>
      </c>
      <c r="E13" s="17">
        <v>-193237.51333333334</v>
      </c>
      <c r="F13" s="17">
        <f t="shared" si="0"/>
        <v>3192820.4236995359</v>
      </c>
      <c r="G13" s="17">
        <v>466033.10034586344</v>
      </c>
      <c r="H13" s="17">
        <v>0</v>
      </c>
      <c r="I13" s="17">
        <f t="shared" si="1"/>
        <v>466033.10034586344</v>
      </c>
      <c r="J13" s="17">
        <v>34004.92</v>
      </c>
      <c r="K13" s="17">
        <v>18020.740000000002</v>
      </c>
      <c r="L13" s="17">
        <v>6363.07</v>
      </c>
      <c r="M13" s="18">
        <v>17236.8</v>
      </c>
      <c r="N13" s="17">
        <v>0</v>
      </c>
      <c r="O13" s="17">
        <v>19462.57</v>
      </c>
      <c r="P13" s="17">
        <v>49388.81</v>
      </c>
      <c r="Q13" s="17">
        <f t="shared" si="2"/>
        <v>68851.38</v>
      </c>
      <c r="R13" s="17">
        <v>79778.25</v>
      </c>
      <c r="S13" s="17">
        <v>0</v>
      </c>
      <c r="T13" s="17">
        <v>0</v>
      </c>
      <c r="U13" s="17">
        <f t="shared" si="3"/>
        <v>0</v>
      </c>
      <c r="V13" s="19">
        <f t="shared" si="4"/>
        <v>3883108.6840453991</v>
      </c>
    </row>
    <row r="14" spans="1:22" s="9" customFormat="1" ht="12.75" customHeight="1" x14ac:dyDescent="0.15">
      <c r="B14" s="15">
        <v>10</v>
      </c>
      <c r="C14" s="16" t="s">
        <v>31</v>
      </c>
      <c r="D14" s="17">
        <v>803392.71859941108</v>
      </c>
      <c r="E14" s="17">
        <v>-25528.636666666669</v>
      </c>
      <c r="F14" s="17">
        <f t="shared" si="0"/>
        <v>777864.08193274436</v>
      </c>
      <c r="G14" s="17">
        <v>94231.1926424884</v>
      </c>
      <c r="H14" s="17">
        <v>-29286.5</v>
      </c>
      <c r="I14" s="17">
        <f t="shared" si="1"/>
        <v>64944.6926424884</v>
      </c>
      <c r="J14" s="17">
        <v>7921.39</v>
      </c>
      <c r="K14" s="17">
        <v>4277.01</v>
      </c>
      <c r="L14" s="17">
        <v>1581.56</v>
      </c>
      <c r="M14" s="18">
        <v>3220.14</v>
      </c>
      <c r="N14" s="17">
        <v>0</v>
      </c>
      <c r="O14" s="17">
        <v>4224.1000000000004</v>
      </c>
      <c r="P14" s="17">
        <v>10719.22</v>
      </c>
      <c r="Q14" s="17">
        <f t="shared" si="2"/>
        <v>14943.32</v>
      </c>
      <c r="R14" s="17">
        <v>17314.86</v>
      </c>
      <c r="S14" s="17">
        <v>0</v>
      </c>
      <c r="T14" s="17">
        <v>0</v>
      </c>
      <c r="U14" s="17">
        <f t="shared" si="3"/>
        <v>0</v>
      </c>
      <c r="V14" s="19">
        <f t="shared" si="4"/>
        <v>892067.05457523279</v>
      </c>
    </row>
    <row r="15" spans="1:22" s="9" customFormat="1" ht="12.75" customHeight="1" x14ac:dyDescent="0.15">
      <c r="B15" s="15">
        <v>11</v>
      </c>
      <c r="C15" s="16" t="s">
        <v>32</v>
      </c>
      <c r="D15" s="17">
        <v>1906941.2888368999</v>
      </c>
      <c r="E15" s="17">
        <v>-66190.083333333328</v>
      </c>
      <c r="F15" s="17">
        <f t="shared" si="0"/>
        <v>1840751.2055035667</v>
      </c>
      <c r="G15" s="17">
        <v>282223.64078271674</v>
      </c>
      <c r="H15" s="17">
        <v>0</v>
      </c>
      <c r="I15" s="17">
        <f t="shared" si="1"/>
        <v>282223.64078271674</v>
      </c>
      <c r="J15" s="17">
        <v>22588.03</v>
      </c>
      <c r="K15" s="17">
        <v>9501.7999999999993</v>
      </c>
      <c r="L15" s="17">
        <v>3137.34</v>
      </c>
      <c r="M15" s="18">
        <v>8654.93</v>
      </c>
      <c r="N15" s="17">
        <v>0</v>
      </c>
      <c r="O15" s="17">
        <v>10842.79</v>
      </c>
      <c r="P15" s="17">
        <v>27515</v>
      </c>
      <c r="Q15" s="17">
        <f t="shared" si="2"/>
        <v>38357.79</v>
      </c>
      <c r="R15" s="17">
        <v>44445.26</v>
      </c>
      <c r="S15" s="17">
        <v>32717</v>
      </c>
      <c r="T15" s="17">
        <v>0</v>
      </c>
      <c r="U15" s="17">
        <f t="shared" si="3"/>
        <v>32717</v>
      </c>
      <c r="V15" s="19">
        <f t="shared" si="4"/>
        <v>2282376.9962862828</v>
      </c>
    </row>
    <row r="16" spans="1:22" s="9" customFormat="1" ht="12.75" customHeight="1" x14ac:dyDescent="0.15">
      <c r="B16" s="15">
        <v>12</v>
      </c>
      <c r="C16" s="16" t="s">
        <v>33</v>
      </c>
      <c r="D16" s="17">
        <v>3450096.8742205519</v>
      </c>
      <c r="E16" s="17">
        <v>-905568.41</v>
      </c>
      <c r="F16" s="17">
        <f t="shared" si="0"/>
        <v>2544528.4642205518</v>
      </c>
      <c r="G16" s="17">
        <v>531448.07175442902</v>
      </c>
      <c r="H16" s="17">
        <v>-412707.52</v>
      </c>
      <c r="I16" s="17">
        <f t="shared" si="1"/>
        <v>118740.55175442901</v>
      </c>
      <c r="J16" s="17">
        <v>26154.57</v>
      </c>
      <c r="K16" s="17">
        <v>20677.2</v>
      </c>
      <c r="L16" s="17">
        <v>6147.77</v>
      </c>
      <c r="M16" s="18">
        <v>22224.71</v>
      </c>
      <c r="N16" s="17">
        <v>0</v>
      </c>
      <c r="O16" s="17">
        <v>26363.47</v>
      </c>
      <c r="P16" s="17">
        <v>66900.740000000005</v>
      </c>
      <c r="Q16" s="17">
        <f t="shared" si="2"/>
        <v>93264.21</v>
      </c>
      <c r="R16" s="17">
        <v>108065.45</v>
      </c>
      <c r="S16" s="17">
        <v>0</v>
      </c>
      <c r="T16" s="17">
        <v>286916</v>
      </c>
      <c r="U16" s="17">
        <f t="shared" si="3"/>
        <v>286916</v>
      </c>
      <c r="V16" s="19">
        <f t="shared" si="4"/>
        <v>3226718.9259749809</v>
      </c>
    </row>
    <row r="17" spans="2:22" s="9" customFormat="1" ht="12.75" customHeight="1" x14ac:dyDescent="0.15">
      <c r="B17" s="15">
        <v>13</v>
      </c>
      <c r="C17" s="20" t="s">
        <v>34</v>
      </c>
      <c r="D17" s="17">
        <v>1905590.2701315517</v>
      </c>
      <c r="E17" s="17">
        <v>-199988.38333333333</v>
      </c>
      <c r="F17" s="17">
        <f t="shared" si="0"/>
        <v>1705601.8867982184</v>
      </c>
      <c r="G17" s="17">
        <v>353730.08820656379</v>
      </c>
      <c r="H17" s="17">
        <v>0</v>
      </c>
      <c r="I17" s="17">
        <f t="shared" si="1"/>
        <v>353730.08820656379</v>
      </c>
      <c r="J17" s="17">
        <v>18890.25</v>
      </c>
      <c r="K17" s="17">
        <v>10292.879999999999</v>
      </c>
      <c r="L17" s="17">
        <v>3402.84</v>
      </c>
      <c r="M17" s="18">
        <v>15038.05</v>
      </c>
      <c r="N17" s="17">
        <v>0</v>
      </c>
      <c r="O17" s="17">
        <v>18867.990000000002</v>
      </c>
      <c r="P17" s="17">
        <v>47879.97</v>
      </c>
      <c r="Q17" s="17">
        <f t="shared" si="2"/>
        <v>66747.960000000006</v>
      </c>
      <c r="R17" s="17">
        <v>77341.009999999995</v>
      </c>
      <c r="S17" s="17">
        <v>0</v>
      </c>
      <c r="T17" s="17">
        <v>0</v>
      </c>
      <c r="U17" s="17">
        <f t="shared" si="3"/>
        <v>0</v>
      </c>
      <c r="V17" s="19">
        <f t="shared" si="4"/>
        <v>2251044.9650047817</v>
      </c>
    </row>
    <row r="18" spans="2:22" s="9" customFormat="1" ht="12.75" customHeight="1" x14ac:dyDescent="0.15">
      <c r="B18" s="15">
        <v>14</v>
      </c>
      <c r="C18" s="16" t="s">
        <v>35</v>
      </c>
      <c r="D18" s="17">
        <v>1797414.8007194968</v>
      </c>
      <c r="E18" s="17">
        <v>-74321.796666666676</v>
      </c>
      <c r="F18" s="17">
        <f t="shared" si="0"/>
        <v>1723093.0040528302</v>
      </c>
      <c r="G18" s="17">
        <v>248816.80251530619</v>
      </c>
      <c r="H18" s="17">
        <v>-101357.9</v>
      </c>
      <c r="I18" s="17">
        <f t="shared" si="1"/>
        <v>147458.9025153062</v>
      </c>
      <c r="J18" s="17">
        <v>21152.79</v>
      </c>
      <c r="K18" s="17">
        <v>8994.16</v>
      </c>
      <c r="L18" s="17">
        <v>2950.68</v>
      </c>
      <c r="M18" s="18">
        <v>201958.83</v>
      </c>
      <c r="N18" s="17">
        <v>0</v>
      </c>
      <c r="O18" s="17">
        <v>12980.08</v>
      </c>
      <c r="P18" s="17">
        <v>32938.65</v>
      </c>
      <c r="Q18" s="17">
        <f t="shared" si="2"/>
        <v>45918.73</v>
      </c>
      <c r="R18" s="17">
        <v>53206.13</v>
      </c>
      <c r="S18" s="17">
        <v>0</v>
      </c>
      <c r="T18" s="17">
        <v>0</v>
      </c>
      <c r="U18" s="17">
        <f t="shared" si="3"/>
        <v>0</v>
      </c>
      <c r="V18" s="19">
        <f t="shared" si="4"/>
        <v>2204733.2265681359</v>
      </c>
    </row>
    <row r="19" spans="2:22" s="9" customFormat="1" ht="12.75" customHeight="1" x14ac:dyDescent="0.15">
      <c r="B19" s="15">
        <v>15</v>
      </c>
      <c r="C19" s="16" t="s">
        <v>36</v>
      </c>
      <c r="D19" s="17">
        <v>2657742.5713112587</v>
      </c>
      <c r="E19" s="17">
        <v>-169253.73</v>
      </c>
      <c r="F19" s="17">
        <f t="shared" si="0"/>
        <v>2488488.8413112587</v>
      </c>
      <c r="G19" s="17">
        <v>459699.15591675771</v>
      </c>
      <c r="H19" s="17">
        <v>-87367.58</v>
      </c>
      <c r="I19" s="17">
        <f t="shared" si="1"/>
        <v>372331.57591675769</v>
      </c>
      <c r="J19" s="17">
        <v>28333.85</v>
      </c>
      <c r="K19" s="17">
        <v>13880.43</v>
      </c>
      <c r="L19" s="17">
        <v>4690.6499999999996</v>
      </c>
      <c r="M19" s="18">
        <v>19591.53</v>
      </c>
      <c r="N19" s="17">
        <v>0</v>
      </c>
      <c r="O19" s="17">
        <v>23080.9</v>
      </c>
      <c r="P19" s="17">
        <v>58570.79</v>
      </c>
      <c r="Q19" s="17">
        <f t="shared" si="2"/>
        <v>81651.69</v>
      </c>
      <c r="R19" s="17">
        <v>94609.99</v>
      </c>
      <c r="S19" s="17">
        <v>0</v>
      </c>
      <c r="T19" s="17">
        <v>540928</v>
      </c>
      <c r="U19" s="17">
        <f t="shared" si="3"/>
        <v>540928</v>
      </c>
      <c r="V19" s="19">
        <f t="shared" si="4"/>
        <v>3644506.5572280167</v>
      </c>
    </row>
    <row r="20" spans="2:22" s="9" customFormat="1" ht="12.75" customHeight="1" x14ac:dyDescent="0.15">
      <c r="B20" s="15">
        <v>16</v>
      </c>
      <c r="C20" s="16" t="s">
        <v>37</v>
      </c>
      <c r="D20" s="17">
        <v>1830658.7572062807</v>
      </c>
      <c r="E20" s="17">
        <v>-175184.47999999998</v>
      </c>
      <c r="F20" s="17">
        <f t="shared" si="0"/>
        <v>1655474.2772062807</v>
      </c>
      <c r="G20" s="17">
        <v>213722.82919192064</v>
      </c>
      <c r="H20" s="17">
        <v>-82518.14</v>
      </c>
      <c r="I20" s="17">
        <f t="shared" si="1"/>
        <v>131204.68919192062</v>
      </c>
      <c r="J20" s="17">
        <v>16766.84</v>
      </c>
      <c r="K20" s="17">
        <v>10107.540000000001</v>
      </c>
      <c r="L20" s="17">
        <v>3529.44</v>
      </c>
      <c r="M20" s="18">
        <v>7332.75</v>
      </c>
      <c r="N20" s="17">
        <v>0</v>
      </c>
      <c r="O20" s="17">
        <v>9120.91</v>
      </c>
      <c r="P20" s="17">
        <v>23145.5</v>
      </c>
      <c r="Q20" s="17">
        <f t="shared" si="2"/>
        <v>32266.41</v>
      </c>
      <c r="R20" s="17">
        <v>37387.17</v>
      </c>
      <c r="S20" s="17">
        <v>3770</v>
      </c>
      <c r="T20" s="17">
        <v>0</v>
      </c>
      <c r="U20" s="17">
        <f t="shared" si="3"/>
        <v>3770</v>
      </c>
      <c r="V20" s="19">
        <f t="shared" si="4"/>
        <v>1897839.1163982013</v>
      </c>
    </row>
    <row r="21" spans="2:22" s="9" customFormat="1" ht="12.75" customHeight="1" x14ac:dyDescent="0.15">
      <c r="B21" s="15">
        <v>17</v>
      </c>
      <c r="C21" s="16" t="s">
        <v>38</v>
      </c>
      <c r="D21" s="17">
        <v>5698852.9790530372</v>
      </c>
      <c r="E21" s="17">
        <v>-1070336.5366666666</v>
      </c>
      <c r="F21" s="17">
        <f t="shared" si="0"/>
        <v>4628516.4423863702</v>
      </c>
      <c r="G21" s="17">
        <v>918750.00275753206</v>
      </c>
      <c r="H21" s="17">
        <v>-496069.3</v>
      </c>
      <c r="I21" s="17">
        <f t="shared" si="1"/>
        <v>422680.70275753207</v>
      </c>
      <c r="J21" s="17">
        <v>49441.91</v>
      </c>
      <c r="K21" s="17">
        <v>32566.34</v>
      </c>
      <c r="L21" s="17">
        <v>10174.6</v>
      </c>
      <c r="M21" s="18">
        <v>35632.49</v>
      </c>
      <c r="N21" s="17">
        <v>0</v>
      </c>
      <c r="O21" s="17">
        <v>41554.61</v>
      </c>
      <c r="P21" s="17">
        <v>105450.23</v>
      </c>
      <c r="Q21" s="17">
        <f t="shared" si="2"/>
        <v>147004.84</v>
      </c>
      <c r="R21" s="17">
        <v>170334.83</v>
      </c>
      <c r="S21" s="17">
        <v>94278</v>
      </c>
      <c r="T21" s="17">
        <v>263889</v>
      </c>
      <c r="U21" s="17">
        <f t="shared" si="3"/>
        <v>358167</v>
      </c>
      <c r="V21" s="19">
        <f t="shared" si="4"/>
        <v>5854519.1551439017</v>
      </c>
    </row>
    <row r="22" spans="2:22" s="9" customFormat="1" ht="12.75" customHeight="1" x14ac:dyDescent="0.15">
      <c r="B22" s="15">
        <v>18</v>
      </c>
      <c r="C22" s="16" t="s">
        <v>39</v>
      </c>
      <c r="D22" s="17">
        <v>1174752.8399166586</v>
      </c>
      <c r="E22" s="17">
        <v>-30712.25333333333</v>
      </c>
      <c r="F22" s="17">
        <f t="shared" si="0"/>
        <v>1144040.5865833252</v>
      </c>
      <c r="G22" s="17">
        <v>155438.52114991628</v>
      </c>
      <c r="H22" s="17">
        <v>-16826.259999999998</v>
      </c>
      <c r="I22" s="17">
        <f t="shared" si="1"/>
        <v>138612.26114991627</v>
      </c>
      <c r="J22" s="17">
        <v>13002.8</v>
      </c>
      <c r="K22" s="17">
        <v>5999.82</v>
      </c>
      <c r="L22" s="17">
        <v>2102.12</v>
      </c>
      <c r="M22" s="18">
        <v>3957.49</v>
      </c>
      <c r="N22" s="17">
        <v>0</v>
      </c>
      <c r="O22" s="17">
        <v>5012.5200000000004</v>
      </c>
      <c r="P22" s="17">
        <v>12719.92</v>
      </c>
      <c r="Q22" s="17">
        <f t="shared" si="2"/>
        <v>17732.440000000002</v>
      </c>
      <c r="R22" s="17">
        <v>20546.62</v>
      </c>
      <c r="S22" s="17">
        <v>0</v>
      </c>
      <c r="T22" s="17">
        <v>0</v>
      </c>
      <c r="U22" s="17">
        <f t="shared" si="3"/>
        <v>0</v>
      </c>
      <c r="V22" s="19">
        <f t="shared" si="4"/>
        <v>1345994.1377332418</v>
      </c>
    </row>
    <row r="23" spans="2:22" s="9" customFormat="1" ht="12.75" customHeight="1" x14ac:dyDescent="0.15">
      <c r="B23" s="15">
        <v>19</v>
      </c>
      <c r="C23" s="16" t="s">
        <v>40</v>
      </c>
      <c r="D23" s="17">
        <v>11090177.690304756</v>
      </c>
      <c r="E23" s="17">
        <v>-1806140.4100000001</v>
      </c>
      <c r="F23" s="17">
        <f t="shared" si="0"/>
        <v>9284037.280304756</v>
      </c>
      <c r="G23" s="17">
        <v>1733084.3403649731</v>
      </c>
      <c r="H23" s="17">
        <v>0</v>
      </c>
      <c r="I23" s="17">
        <f t="shared" si="1"/>
        <v>1733084.3403649731</v>
      </c>
      <c r="J23" s="17">
        <v>100508.31</v>
      </c>
      <c r="K23" s="17">
        <v>62301.69</v>
      </c>
      <c r="L23" s="17">
        <v>19775.77</v>
      </c>
      <c r="M23" s="18">
        <v>65935.91</v>
      </c>
      <c r="N23" s="17">
        <v>0</v>
      </c>
      <c r="O23" s="17">
        <v>74762.36</v>
      </c>
      <c r="P23" s="17">
        <v>189719.23</v>
      </c>
      <c r="Q23" s="17">
        <f t="shared" si="2"/>
        <v>264481.59000000003</v>
      </c>
      <c r="R23" s="17">
        <v>306455.40999999997</v>
      </c>
      <c r="S23" s="17">
        <v>0</v>
      </c>
      <c r="T23" s="17">
        <v>394203</v>
      </c>
      <c r="U23" s="17">
        <f t="shared" si="3"/>
        <v>394203</v>
      </c>
      <c r="V23" s="19">
        <f t="shared" si="4"/>
        <v>12230783.30066973</v>
      </c>
    </row>
    <row r="24" spans="2:22" s="9" customFormat="1" ht="12.75" customHeight="1" x14ac:dyDescent="0.15">
      <c r="B24" s="15">
        <v>20</v>
      </c>
      <c r="C24" s="16" t="s">
        <v>41</v>
      </c>
      <c r="D24" s="17">
        <v>2664880.0128720729</v>
      </c>
      <c r="E24" s="17">
        <v>-165119.15666666665</v>
      </c>
      <c r="F24" s="17">
        <f t="shared" si="0"/>
        <v>2499760.8562054061</v>
      </c>
      <c r="G24" s="17">
        <v>890578.5586379366</v>
      </c>
      <c r="H24" s="17">
        <v>-593772.56000000006</v>
      </c>
      <c r="I24" s="17">
        <f t="shared" si="1"/>
        <v>296805.99863793654</v>
      </c>
      <c r="J24" s="17">
        <v>28812.26</v>
      </c>
      <c r="K24" s="17">
        <v>13842.46</v>
      </c>
      <c r="L24" s="17">
        <v>4650.07</v>
      </c>
      <c r="M24" s="18">
        <v>19940.02</v>
      </c>
      <c r="N24" s="17">
        <v>0</v>
      </c>
      <c r="O24" s="17">
        <v>26111.01</v>
      </c>
      <c r="P24" s="17">
        <v>66260.08</v>
      </c>
      <c r="Q24" s="17">
        <f t="shared" si="2"/>
        <v>92371.09</v>
      </c>
      <c r="R24" s="17">
        <v>107030.58</v>
      </c>
      <c r="S24" s="17">
        <v>103325</v>
      </c>
      <c r="T24" s="17">
        <v>0</v>
      </c>
      <c r="U24" s="17">
        <f t="shared" si="3"/>
        <v>103325</v>
      </c>
      <c r="V24" s="19">
        <f t="shared" si="4"/>
        <v>3166538.3348433422</v>
      </c>
    </row>
    <row r="25" spans="2:22" s="9" customFormat="1" ht="12.75" customHeight="1" x14ac:dyDescent="0.15">
      <c r="B25" s="15">
        <v>21</v>
      </c>
      <c r="C25" s="20" t="s">
        <v>42</v>
      </c>
      <c r="D25" s="17">
        <v>1598971.9932407015</v>
      </c>
      <c r="E25" s="17">
        <v>-76141.683333333334</v>
      </c>
      <c r="F25" s="17">
        <f t="shared" si="0"/>
        <v>1522830.3099073682</v>
      </c>
      <c r="G25" s="17">
        <v>263561.16891343519</v>
      </c>
      <c r="H25" s="17">
        <v>-40448.639999999999</v>
      </c>
      <c r="I25" s="17">
        <f t="shared" si="1"/>
        <v>223112.52891343518</v>
      </c>
      <c r="J25" s="17">
        <v>16525.849999999999</v>
      </c>
      <c r="K25" s="17">
        <v>8410.65</v>
      </c>
      <c r="L25" s="17">
        <v>2966.22</v>
      </c>
      <c r="M25" s="18">
        <v>9367.36</v>
      </c>
      <c r="N25" s="17">
        <v>0</v>
      </c>
      <c r="O25" s="17">
        <v>11429.89</v>
      </c>
      <c r="P25" s="17">
        <v>29004.84</v>
      </c>
      <c r="Q25" s="17">
        <f t="shared" si="2"/>
        <v>40434.729999999996</v>
      </c>
      <c r="R25" s="17">
        <v>46851.81</v>
      </c>
      <c r="S25" s="17">
        <v>0</v>
      </c>
      <c r="T25" s="17">
        <v>0</v>
      </c>
      <c r="U25" s="17">
        <f t="shared" si="3"/>
        <v>0</v>
      </c>
      <c r="V25" s="19">
        <f t="shared" si="4"/>
        <v>1870499.4588208036</v>
      </c>
    </row>
    <row r="26" spans="2:22" s="9" customFormat="1" ht="12.75" customHeight="1" x14ac:dyDescent="0.15">
      <c r="B26" s="15">
        <v>22</v>
      </c>
      <c r="C26" s="20" t="s">
        <v>43</v>
      </c>
      <c r="D26" s="17">
        <v>1113278.8730573847</v>
      </c>
      <c r="E26" s="17">
        <v>-57233.496666666666</v>
      </c>
      <c r="F26" s="17">
        <f t="shared" si="0"/>
        <v>1056045.3763907182</v>
      </c>
      <c r="G26" s="17">
        <v>251486.45245566531</v>
      </c>
      <c r="H26" s="17">
        <v>0</v>
      </c>
      <c r="I26" s="17">
        <f t="shared" si="1"/>
        <v>251486.45245566531</v>
      </c>
      <c r="J26" s="17">
        <v>10670.43</v>
      </c>
      <c r="K26" s="17">
        <v>6005.88</v>
      </c>
      <c r="L26" s="17">
        <v>2188.34</v>
      </c>
      <c r="M26" s="18">
        <v>214179.17</v>
      </c>
      <c r="N26" s="17">
        <v>0</v>
      </c>
      <c r="O26" s="17">
        <v>11203.23</v>
      </c>
      <c r="P26" s="17">
        <v>28429.65</v>
      </c>
      <c r="Q26" s="17">
        <f t="shared" si="2"/>
        <v>39632.880000000005</v>
      </c>
      <c r="R26" s="17">
        <v>45922.7</v>
      </c>
      <c r="S26" s="17">
        <v>0</v>
      </c>
      <c r="T26" s="17">
        <v>0</v>
      </c>
      <c r="U26" s="17">
        <f t="shared" si="3"/>
        <v>0</v>
      </c>
      <c r="V26" s="19">
        <f t="shared" si="4"/>
        <v>1626131.228846383</v>
      </c>
    </row>
    <row r="27" spans="2:22" s="9" customFormat="1" ht="12.75" customHeight="1" x14ac:dyDescent="0.15">
      <c r="B27" s="15">
        <v>23</v>
      </c>
      <c r="C27" s="20" t="s">
        <v>44</v>
      </c>
      <c r="D27" s="17">
        <v>4087491.9938021731</v>
      </c>
      <c r="E27" s="17">
        <v>-282966.26</v>
      </c>
      <c r="F27" s="17">
        <f t="shared" si="0"/>
        <v>3804525.7338021733</v>
      </c>
      <c r="G27" s="17">
        <v>704824.90068946255</v>
      </c>
      <c r="H27" s="17">
        <v>0</v>
      </c>
      <c r="I27" s="17">
        <f t="shared" si="1"/>
        <v>704824.90068946255</v>
      </c>
      <c r="J27" s="17">
        <v>48453.38</v>
      </c>
      <c r="K27" s="17">
        <v>20528.27</v>
      </c>
      <c r="L27" s="17">
        <v>6382.73</v>
      </c>
      <c r="M27" s="18">
        <v>933308.39</v>
      </c>
      <c r="N27" s="17">
        <v>0</v>
      </c>
      <c r="O27" s="17">
        <v>53861.39</v>
      </c>
      <c r="P27" s="17">
        <v>136680.28</v>
      </c>
      <c r="Q27" s="17">
        <f t="shared" si="2"/>
        <v>190541.66999999998</v>
      </c>
      <c r="R27" s="17">
        <v>220781.05</v>
      </c>
      <c r="S27" s="17">
        <v>0</v>
      </c>
      <c r="T27" s="17">
        <v>54262</v>
      </c>
      <c r="U27" s="17">
        <f t="shared" si="3"/>
        <v>54262</v>
      </c>
      <c r="V27" s="19">
        <f t="shared" si="4"/>
        <v>5983608.1244916348</v>
      </c>
    </row>
    <row r="28" spans="2:22" s="9" customFormat="1" ht="12.75" customHeight="1" x14ac:dyDescent="0.15">
      <c r="B28" s="15">
        <v>24</v>
      </c>
      <c r="C28" s="20" t="s">
        <v>45</v>
      </c>
      <c r="D28" s="17">
        <v>1231177.8286583396</v>
      </c>
      <c r="E28" s="17">
        <v>-39451.74</v>
      </c>
      <c r="F28" s="17">
        <f t="shared" si="0"/>
        <v>1191726.0886583396</v>
      </c>
      <c r="G28" s="17">
        <v>157107.67505548062</v>
      </c>
      <c r="H28" s="17">
        <v>0</v>
      </c>
      <c r="I28" s="17">
        <f t="shared" si="1"/>
        <v>157107.67505548062</v>
      </c>
      <c r="J28" s="17">
        <v>13934.44</v>
      </c>
      <c r="K28" s="17">
        <v>6243.35</v>
      </c>
      <c r="L28" s="17">
        <v>2136.83</v>
      </c>
      <c r="M28" s="18">
        <v>115066.12</v>
      </c>
      <c r="N28" s="17">
        <v>0</v>
      </c>
      <c r="O28" s="17">
        <v>7145.72</v>
      </c>
      <c r="P28" s="17">
        <v>18133.2</v>
      </c>
      <c r="Q28" s="17">
        <f t="shared" si="2"/>
        <v>25278.920000000002</v>
      </c>
      <c r="R28" s="17">
        <v>29290.74</v>
      </c>
      <c r="S28" s="17">
        <v>0</v>
      </c>
      <c r="T28" s="17">
        <v>0</v>
      </c>
      <c r="U28" s="17">
        <f t="shared" si="3"/>
        <v>0</v>
      </c>
      <c r="V28" s="19">
        <f t="shared" si="4"/>
        <v>1540784.16371382</v>
      </c>
    </row>
    <row r="29" spans="2:22" s="9" customFormat="1" ht="12.75" customHeight="1" x14ac:dyDescent="0.15">
      <c r="B29" s="15">
        <v>25</v>
      </c>
      <c r="C29" s="20" t="s">
        <v>46</v>
      </c>
      <c r="D29" s="17">
        <v>869665.11617225618</v>
      </c>
      <c r="E29" s="17">
        <v>-27206.906666666666</v>
      </c>
      <c r="F29" s="17">
        <f t="shared" si="0"/>
        <v>842458.20950558956</v>
      </c>
      <c r="G29" s="17">
        <v>135647.179576503</v>
      </c>
      <c r="H29" s="17">
        <v>0</v>
      </c>
      <c r="I29" s="17">
        <f t="shared" si="1"/>
        <v>135647.179576503</v>
      </c>
      <c r="J29" s="17">
        <v>8968.51</v>
      </c>
      <c r="K29" s="17">
        <v>4561.01</v>
      </c>
      <c r="L29" s="17">
        <v>1650.31</v>
      </c>
      <c r="M29" s="18">
        <v>3284.59</v>
      </c>
      <c r="N29" s="17">
        <v>0</v>
      </c>
      <c r="O29" s="17">
        <v>3981.14</v>
      </c>
      <c r="P29" s="17">
        <v>10102.66</v>
      </c>
      <c r="Q29" s="17">
        <f t="shared" si="2"/>
        <v>14083.8</v>
      </c>
      <c r="R29" s="17">
        <v>16318.93</v>
      </c>
      <c r="S29" s="17">
        <v>0</v>
      </c>
      <c r="T29" s="17">
        <v>0</v>
      </c>
      <c r="U29" s="17">
        <f t="shared" si="3"/>
        <v>0</v>
      </c>
      <c r="V29" s="19">
        <f t="shared" si="4"/>
        <v>1026972.5390820927</v>
      </c>
    </row>
    <row r="30" spans="2:22" s="9" customFormat="1" ht="12.75" customHeight="1" x14ac:dyDescent="0.15">
      <c r="B30" s="15">
        <v>26</v>
      </c>
      <c r="C30" s="20" t="s">
        <v>47</v>
      </c>
      <c r="D30" s="17">
        <v>2162961.9504276328</v>
      </c>
      <c r="E30" s="17">
        <v>-128600.50666666667</v>
      </c>
      <c r="F30" s="17">
        <f t="shared" si="0"/>
        <v>2034361.4437609662</v>
      </c>
      <c r="G30" s="17">
        <v>347311.30058971304</v>
      </c>
      <c r="H30" s="17">
        <v>-70829</v>
      </c>
      <c r="I30" s="17">
        <f t="shared" si="1"/>
        <v>276482.30058971304</v>
      </c>
      <c r="J30" s="17">
        <v>24903.11</v>
      </c>
      <c r="K30" s="17">
        <v>10965.58</v>
      </c>
      <c r="L30" s="17">
        <v>3545.32</v>
      </c>
      <c r="M30" s="18">
        <v>420390.92</v>
      </c>
      <c r="N30" s="17">
        <v>0</v>
      </c>
      <c r="O30" s="17">
        <v>24371.95</v>
      </c>
      <c r="P30" s="17">
        <v>61846.99</v>
      </c>
      <c r="Q30" s="17">
        <f t="shared" si="2"/>
        <v>86218.94</v>
      </c>
      <c r="R30" s="17">
        <v>99902.07</v>
      </c>
      <c r="S30" s="17">
        <v>0</v>
      </c>
      <c r="T30" s="17">
        <v>0</v>
      </c>
      <c r="U30" s="17">
        <f t="shared" si="3"/>
        <v>0</v>
      </c>
      <c r="V30" s="19">
        <f t="shared" si="4"/>
        <v>2956769.6843506787</v>
      </c>
    </row>
    <row r="31" spans="2:22" s="9" customFormat="1" ht="12.75" customHeight="1" x14ac:dyDescent="0.15">
      <c r="B31" s="15">
        <v>27</v>
      </c>
      <c r="C31" s="20" t="s">
        <v>48</v>
      </c>
      <c r="D31" s="17">
        <v>6461151.2009515893</v>
      </c>
      <c r="E31" s="17">
        <v>-1750955.67</v>
      </c>
      <c r="F31" s="17">
        <f t="shared" si="0"/>
        <v>4710195.5309515893</v>
      </c>
      <c r="G31" s="17">
        <v>1040383.6958519842</v>
      </c>
      <c r="H31" s="17">
        <v>-784346.98</v>
      </c>
      <c r="I31" s="17">
        <f t="shared" si="1"/>
        <v>256036.71585198422</v>
      </c>
      <c r="J31" s="17">
        <v>49946.43</v>
      </c>
      <c r="K31" s="17">
        <v>38621.01</v>
      </c>
      <c r="L31" s="17">
        <v>11228.08</v>
      </c>
      <c r="M31" s="18">
        <v>43292.25</v>
      </c>
      <c r="N31" s="17">
        <v>0</v>
      </c>
      <c r="O31" s="17">
        <v>49304.25</v>
      </c>
      <c r="P31" s="17">
        <v>125115.94</v>
      </c>
      <c r="Q31" s="17">
        <f t="shared" si="2"/>
        <v>174420.19</v>
      </c>
      <c r="R31" s="17">
        <v>202101.06</v>
      </c>
      <c r="S31" s="17">
        <v>4619</v>
      </c>
      <c r="T31" s="17">
        <v>8094</v>
      </c>
      <c r="U31" s="17">
        <f t="shared" si="3"/>
        <v>12713</v>
      </c>
      <c r="V31" s="19">
        <f t="shared" si="4"/>
        <v>5498554.2668035729</v>
      </c>
    </row>
    <row r="32" spans="2:22" s="9" customFormat="1" ht="12.75" customHeight="1" x14ac:dyDescent="0.15">
      <c r="B32" s="15">
        <v>28</v>
      </c>
      <c r="C32" s="20" t="s">
        <v>49</v>
      </c>
      <c r="D32" s="17">
        <v>1166634.6713168263</v>
      </c>
      <c r="E32" s="17">
        <v>-19866.34</v>
      </c>
      <c r="F32" s="17">
        <f t="shared" si="0"/>
        <v>1146768.3313168262</v>
      </c>
      <c r="G32" s="17">
        <v>49198.434877696025</v>
      </c>
      <c r="H32" s="17">
        <v>0</v>
      </c>
      <c r="I32" s="17">
        <f t="shared" si="1"/>
        <v>49198.434877696025</v>
      </c>
      <c r="J32" s="17">
        <v>12859.59</v>
      </c>
      <c r="K32" s="17">
        <v>5954.98</v>
      </c>
      <c r="L32" s="17">
        <v>2121.44</v>
      </c>
      <c r="M32" s="18">
        <v>2534.77</v>
      </c>
      <c r="N32" s="17">
        <v>0</v>
      </c>
      <c r="O32" s="17">
        <v>3299.34</v>
      </c>
      <c r="P32" s="17">
        <v>8372.5</v>
      </c>
      <c r="Q32" s="17">
        <f t="shared" si="2"/>
        <v>11671.84</v>
      </c>
      <c r="R32" s="17">
        <v>13524.19</v>
      </c>
      <c r="S32" s="17">
        <v>3292</v>
      </c>
      <c r="T32" s="17">
        <v>0</v>
      </c>
      <c r="U32" s="17">
        <f t="shared" si="3"/>
        <v>3292</v>
      </c>
      <c r="V32" s="19">
        <f t="shared" si="4"/>
        <v>1247925.5761945222</v>
      </c>
    </row>
    <row r="33" spans="2:22" s="9" customFormat="1" ht="12.75" customHeight="1" x14ac:dyDescent="0.15">
      <c r="B33" s="15">
        <v>29</v>
      </c>
      <c r="C33" s="20" t="s">
        <v>50</v>
      </c>
      <c r="D33" s="17">
        <v>873416.59973692999</v>
      </c>
      <c r="E33" s="17">
        <v>-48619.886666666665</v>
      </c>
      <c r="F33" s="17">
        <f t="shared" si="0"/>
        <v>824796.71307026327</v>
      </c>
      <c r="G33" s="17">
        <v>389554.84976285434</v>
      </c>
      <c r="H33" s="17">
        <v>-23001.82</v>
      </c>
      <c r="I33" s="17">
        <f t="shared" si="1"/>
        <v>366553.02976285433</v>
      </c>
      <c r="J33" s="17">
        <v>8743.84</v>
      </c>
      <c r="K33" s="17">
        <v>4651.68</v>
      </c>
      <c r="L33" s="17">
        <v>1648.63</v>
      </c>
      <c r="M33" s="18">
        <v>2148.48</v>
      </c>
      <c r="N33" s="17">
        <v>0</v>
      </c>
      <c r="O33" s="17">
        <v>2498</v>
      </c>
      <c r="P33" s="17">
        <v>6338.99</v>
      </c>
      <c r="Q33" s="17">
        <f t="shared" si="2"/>
        <v>8836.99</v>
      </c>
      <c r="R33" s="17">
        <v>10239.44</v>
      </c>
      <c r="S33" s="17">
        <v>0</v>
      </c>
      <c r="T33" s="17">
        <v>17547</v>
      </c>
      <c r="U33" s="17">
        <f t="shared" si="3"/>
        <v>17547</v>
      </c>
      <c r="V33" s="19">
        <f t="shared" si="4"/>
        <v>1245165.8028331173</v>
      </c>
    </row>
    <row r="34" spans="2:22" s="9" customFormat="1" ht="12.75" customHeight="1" x14ac:dyDescent="0.15">
      <c r="B34" s="15">
        <v>30</v>
      </c>
      <c r="C34" s="20" t="s">
        <v>51</v>
      </c>
      <c r="D34" s="17">
        <v>2247239.5242448859</v>
      </c>
      <c r="E34" s="17">
        <v>-144679.71666666667</v>
      </c>
      <c r="F34" s="17">
        <f t="shared" si="0"/>
        <v>2102559.8075782191</v>
      </c>
      <c r="G34" s="17">
        <v>341117.74327495479</v>
      </c>
      <c r="H34" s="17">
        <v>-75985.72</v>
      </c>
      <c r="I34" s="17">
        <f t="shared" si="1"/>
        <v>265132.02327495476</v>
      </c>
      <c r="J34" s="17">
        <v>22875.5</v>
      </c>
      <c r="K34" s="17">
        <v>11926.11</v>
      </c>
      <c r="L34" s="17">
        <v>4134.8599999999997</v>
      </c>
      <c r="M34" s="18">
        <v>14929.34</v>
      </c>
      <c r="N34" s="17">
        <v>0</v>
      </c>
      <c r="O34" s="17">
        <v>18996.189999999999</v>
      </c>
      <c r="P34" s="17">
        <v>48205.3</v>
      </c>
      <c r="Q34" s="17">
        <f t="shared" si="2"/>
        <v>67201.490000000005</v>
      </c>
      <c r="R34" s="17">
        <v>77866.52</v>
      </c>
      <c r="S34" s="17">
        <v>0</v>
      </c>
      <c r="T34" s="17">
        <v>0</v>
      </c>
      <c r="U34" s="17">
        <f t="shared" si="3"/>
        <v>0</v>
      </c>
      <c r="V34" s="19">
        <f t="shared" si="4"/>
        <v>2566625.6508531738</v>
      </c>
    </row>
    <row r="35" spans="2:22" s="9" customFormat="1" ht="12.75" customHeight="1" x14ac:dyDescent="0.15">
      <c r="B35" s="15">
        <v>31</v>
      </c>
      <c r="C35" s="20" t="s">
        <v>52</v>
      </c>
      <c r="D35" s="17">
        <v>5043657.7023824956</v>
      </c>
      <c r="E35" s="17">
        <v>-426207.52666666667</v>
      </c>
      <c r="F35" s="17">
        <f t="shared" si="0"/>
        <v>4617450.1757158292</v>
      </c>
      <c r="G35" s="17">
        <v>1453675.0438143129</v>
      </c>
      <c r="H35" s="17">
        <v>-367.34</v>
      </c>
      <c r="I35" s="17">
        <f t="shared" si="1"/>
        <v>1453307.7038143128</v>
      </c>
      <c r="J35" s="17">
        <v>56371.79</v>
      </c>
      <c r="K35" s="17">
        <v>26014.560000000001</v>
      </c>
      <c r="L35" s="17">
        <v>8236.56</v>
      </c>
      <c r="M35" s="18">
        <v>1442056.67</v>
      </c>
      <c r="N35" s="17">
        <v>0</v>
      </c>
      <c r="O35" s="17">
        <v>80711.960000000006</v>
      </c>
      <c r="P35" s="17">
        <v>204817.1</v>
      </c>
      <c r="Q35" s="17">
        <f t="shared" si="2"/>
        <v>285529.06</v>
      </c>
      <c r="R35" s="17">
        <v>330843.15999999997</v>
      </c>
      <c r="S35" s="17">
        <v>74739</v>
      </c>
      <c r="T35" s="17">
        <v>0</v>
      </c>
      <c r="U35" s="17">
        <f t="shared" si="3"/>
        <v>74739</v>
      </c>
      <c r="V35" s="19">
        <f t="shared" si="4"/>
        <v>8294548.6795301409</v>
      </c>
    </row>
    <row r="36" spans="2:22" s="9" customFormat="1" ht="12.75" customHeight="1" x14ac:dyDescent="0.15">
      <c r="B36" s="15">
        <v>32</v>
      </c>
      <c r="C36" s="16" t="s">
        <v>53</v>
      </c>
      <c r="D36" s="17">
        <v>2212046.3123263842</v>
      </c>
      <c r="E36" s="17">
        <v>-113475.60333333333</v>
      </c>
      <c r="F36" s="17">
        <f t="shared" si="0"/>
        <v>2098570.7089930507</v>
      </c>
      <c r="G36" s="17">
        <v>352190.52020033769</v>
      </c>
      <c r="H36" s="17">
        <v>0</v>
      </c>
      <c r="I36" s="17">
        <f t="shared" si="1"/>
        <v>352190.52020033769</v>
      </c>
      <c r="J36" s="17">
        <v>23251.33</v>
      </c>
      <c r="K36" s="17">
        <v>11577.6</v>
      </c>
      <c r="L36" s="17">
        <v>4022.1</v>
      </c>
      <c r="M36" s="18">
        <v>13673.77</v>
      </c>
      <c r="N36" s="17">
        <v>0</v>
      </c>
      <c r="O36" s="17">
        <v>16519.849999999999</v>
      </c>
      <c r="P36" s="17">
        <v>41921.26</v>
      </c>
      <c r="Q36" s="17">
        <f t="shared" si="2"/>
        <v>58441.11</v>
      </c>
      <c r="R36" s="17">
        <v>67715.839999999997</v>
      </c>
      <c r="S36" s="17">
        <v>0</v>
      </c>
      <c r="T36" s="17">
        <v>80670</v>
      </c>
      <c r="U36" s="17">
        <f t="shared" si="3"/>
        <v>80670</v>
      </c>
      <c r="V36" s="19">
        <f t="shared" si="4"/>
        <v>2710112.9791933885</v>
      </c>
    </row>
    <row r="37" spans="2:22" s="9" customFormat="1" ht="12.75" customHeight="1" x14ac:dyDescent="0.15">
      <c r="B37" s="15">
        <v>33</v>
      </c>
      <c r="C37" s="20" t="s">
        <v>54</v>
      </c>
      <c r="D37" s="17">
        <v>832841.54569618811</v>
      </c>
      <c r="E37" s="17">
        <v>-26668.456666666665</v>
      </c>
      <c r="F37" s="17">
        <f t="shared" si="0"/>
        <v>806173.08902952145</v>
      </c>
      <c r="G37" s="17">
        <v>174815.01878428287</v>
      </c>
      <c r="H37" s="17">
        <v>-167943</v>
      </c>
      <c r="I37" s="17">
        <f t="shared" si="1"/>
        <v>6872.0187842828745</v>
      </c>
      <c r="J37" s="17">
        <v>8318.35</v>
      </c>
      <c r="K37" s="17">
        <v>4415.53</v>
      </c>
      <c r="L37" s="17">
        <v>1622.06</v>
      </c>
      <c r="M37" s="18">
        <v>3192.64</v>
      </c>
      <c r="N37" s="17">
        <v>0</v>
      </c>
      <c r="O37" s="17">
        <v>4200.99</v>
      </c>
      <c r="P37" s="17">
        <v>10660.56</v>
      </c>
      <c r="Q37" s="17">
        <f t="shared" si="2"/>
        <v>14861.55</v>
      </c>
      <c r="R37" s="17">
        <v>17220.099999999999</v>
      </c>
      <c r="S37" s="17">
        <v>0</v>
      </c>
      <c r="T37" s="17">
        <v>0</v>
      </c>
      <c r="U37" s="17">
        <f t="shared" si="3"/>
        <v>0</v>
      </c>
      <c r="V37" s="19">
        <f t="shared" si="4"/>
        <v>862675.33781380439</v>
      </c>
    </row>
    <row r="38" spans="2:22" s="9" customFormat="1" ht="12.75" customHeight="1" x14ac:dyDescent="0.15">
      <c r="B38" s="15">
        <v>34</v>
      </c>
      <c r="C38" s="20" t="s">
        <v>55</v>
      </c>
      <c r="D38" s="17">
        <v>3678167.9425171968</v>
      </c>
      <c r="E38" s="17">
        <v>-391596.87333333335</v>
      </c>
      <c r="F38" s="17">
        <f t="shared" si="0"/>
        <v>3286571.0691838632</v>
      </c>
      <c r="G38" s="17">
        <v>684141.65270280908</v>
      </c>
      <c r="H38" s="17">
        <v>-197847.84</v>
      </c>
      <c r="I38" s="17">
        <f t="shared" si="1"/>
        <v>486293.81270280911</v>
      </c>
      <c r="J38" s="17">
        <v>37569.21</v>
      </c>
      <c r="K38" s="17">
        <v>19681.82</v>
      </c>
      <c r="L38" s="17">
        <v>6378.4</v>
      </c>
      <c r="M38" s="18">
        <v>31555.11</v>
      </c>
      <c r="N38" s="17">
        <v>0</v>
      </c>
      <c r="O38" s="17">
        <v>38216.959999999999</v>
      </c>
      <c r="P38" s="17">
        <v>96980.52</v>
      </c>
      <c r="Q38" s="17">
        <f t="shared" si="2"/>
        <v>135197.48000000001</v>
      </c>
      <c r="R38" s="17">
        <v>156653.62</v>
      </c>
      <c r="S38" s="17">
        <v>0</v>
      </c>
      <c r="T38" s="17">
        <v>0</v>
      </c>
      <c r="U38" s="17">
        <f t="shared" si="3"/>
        <v>0</v>
      </c>
      <c r="V38" s="19">
        <f t="shared" si="4"/>
        <v>4159900.5218866719</v>
      </c>
    </row>
    <row r="39" spans="2:22" s="9" customFormat="1" ht="12.75" customHeight="1" x14ac:dyDescent="0.15">
      <c r="B39" s="15">
        <v>35</v>
      </c>
      <c r="C39" s="20" t="s">
        <v>56</v>
      </c>
      <c r="D39" s="17">
        <v>1256975.5289138635</v>
      </c>
      <c r="E39" s="17">
        <v>-58311.296666666669</v>
      </c>
      <c r="F39" s="17">
        <f t="shared" si="0"/>
        <v>1198664.2322471968</v>
      </c>
      <c r="G39" s="17">
        <v>212339.83189908773</v>
      </c>
      <c r="H39" s="17">
        <v>0</v>
      </c>
      <c r="I39" s="17">
        <f t="shared" si="1"/>
        <v>212339.83189908773</v>
      </c>
      <c r="J39" s="17">
        <v>12787.92</v>
      </c>
      <c r="K39" s="17">
        <v>6645.17</v>
      </c>
      <c r="L39" s="17">
        <v>2367.87</v>
      </c>
      <c r="M39" s="18">
        <v>6194.49</v>
      </c>
      <c r="N39" s="17">
        <v>0</v>
      </c>
      <c r="O39" s="17">
        <v>7705.91</v>
      </c>
      <c r="P39" s="17">
        <v>19554.75</v>
      </c>
      <c r="Q39" s="17">
        <f t="shared" si="2"/>
        <v>27260.66</v>
      </c>
      <c r="R39" s="17">
        <v>31586.99</v>
      </c>
      <c r="S39" s="17">
        <v>50424</v>
      </c>
      <c r="T39" s="17">
        <v>111248</v>
      </c>
      <c r="U39" s="17">
        <f t="shared" si="3"/>
        <v>161672</v>
      </c>
      <c r="V39" s="19">
        <f t="shared" si="4"/>
        <v>1659519.1641462843</v>
      </c>
    </row>
    <row r="40" spans="2:22" s="9" customFormat="1" ht="12.75" customHeight="1" x14ac:dyDescent="0.15">
      <c r="B40" s="15">
        <v>36</v>
      </c>
      <c r="C40" s="20" t="s">
        <v>57</v>
      </c>
      <c r="D40" s="17">
        <v>975251.48270919919</v>
      </c>
      <c r="E40" s="17">
        <v>-25263.146666666667</v>
      </c>
      <c r="F40" s="17">
        <f t="shared" si="0"/>
        <v>949988.33604253246</v>
      </c>
      <c r="G40" s="17">
        <v>94654.52155568717</v>
      </c>
      <c r="H40" s="17">
        <v>0</v>
      </c>
      <c r="I40" s="17">
        <f t="shared" si="1"/>
        <v>94654.52155568717</v>
      </c>
      <c r="J40" s="17">
        <v>9981.68</v>
      </c>
      <c r="K40" s="17">
        <v>5121.67</v>
      </c>
      <c r="L40" s="17">
        <v>1875.24</v>
      </c>
      <c r="M40" s="18">
        <v>3032.36</v>
      </c>
      <c r="N40" s="17">
        <v>0</v>
      </c>
      <c r="O40" s="17">
        <v>3732.44</v>
      </c>
      <c r="P40" s="17">
        <v>9471.56</v>
      </c>
      <c r="Q40" s="17">
        <f t="shared" si="2"/>
        <v>13204</v>
      </c>
      <c r="R40" s="17">
        <v>15299.52</v>
      </c>
      <c r="S40" s="17">
        <v>8144</v>
      </c>
      <c r="T40" s="17">
        <v>0</v>
      </c>
      <c r="U40" s="17">
        <f t="shared" si="3"/>
        <v>8144</v>
      </c>
      <c r="V40" s="19">
        <f t="shared" si="4"/>
        <v>1101301.3275982197</v>
      </c>
    </row>
    <row r="41" spans="2:22" s="9" customFormat="1" ht="12.75" customHeight="1" x14ac:dyDescent="0.15">
      <c r="B41" s="15">
        <v>37</v>
      </c>
      <c r="C41" s="20" t="s">
        <v>58</v>
      </c>
      <c r="D41" s="17">
        <v>2291363.6212342256</v>
      </c>
      <c r="E41" s="17">
        <v>-134724.36666666667</v>
      </c>
      <c r="F41" s="17">
        <f t="shared" si="0"/>
        <v>2156639.2545675589</v>
      </c>
      <c r="G41" s="17">
        <v>334568.02116075752</v>
      </c>
      <c r="H41" s="17">
        <v>0</v>
      </c>
      <c r="I41" s="17">
        <f t="shared" si="1"/>
        <v>334568.02116075752</v>
      </c>
      <c r="J41" s="17">
        <v>24346.86</v>
      </c>
      <c r="K41" s="17">
        <v>11967.73</v>
      </c>
      <c r="L41" s="17">
        <v>4083.64</v>
      </c>
      <c r="M41" s="18">
        <v>15046.65</v>
      </c>
      <c r="N41" s="17">
        <v>0</v>
      </c>
      <c r="O41" s="17">
        <v>18583.59</v>
      </c>
      <c r="P41" s="17">
        <v>47158.27</v>
      </c>
      <c r="Q41" s="17">
        <f t="shared" si="2"/>
        <v>65741.86</v>
      </c>
      <c r="R41" s="17">
        <v>76175.240000000005</v>
      </c>
      <c r="S41" s="17">
        <v>1738</v>
      </c>
      <c r="T41" s="17">
        <v>503050</v>
      </c>
      <c r="U41" s="17">
        <f t="shared" si="3"/>
        <v>504788</v>
      </c>
      <c r="V41" s="19">
        <f t="shared" si="4"/>
        <v>3193357.2557283165</v>
      </c>
    </row>
    <row r="42" spans="2:22" s="9" customFormat="1" ht="12.75" customHeight="1" x14ac:dyDescent="0.15">
      <c r="B42" s="15">
        <v>38</v>
      </c>
      <c r="C42" s="20" t="s">
        <v>59</v>
      </c>
      <c r="D42" s="17">
        <v>1708276.1238046347</v>
      </c>
      <c r="E42" s="17">
        <v>-140630.34333333335</v>
      </c>
      <c r="F42" s="17">
        <f t="shared" si="0"/>
        <v>1567645.7804713014</v>
      </c>
      <c r="G42" s="17">
        <v>260896.3291644197</v>
      </c>
      <c r="H42" s="17">
        <v>-70008.600000000006</v>
      </c>
      <c r="I42" s="17">
        <f t="shared" si="1"/>
        <v>190887.7291644197</v>
      </c>
      <c r="J42" s="17">
        <v>17246.509999999998</v>
      </c>
      <c r="K42" s="17">
        <v>9127</v>
      </c>
      <c r="L42" s="17">
        <v>3092.86</v>
      </c>
      <c r="M42" s="18">
        <v>10151.549999999999</v>
      </c>
      <c r="N42" s="17">
        <v>0</v>
      </c>
      <c r="O42" s="17">
        <v>13239.67</v>
      </c>
      <c r="P42" s="17">
        <v>33597.379999999997</v>
      </c>
      <c r="Q42" s="17">
        <f t="shared" si="2"/>
        <v>46837.049999999996</v>
      </c>
      <c r="R42" s="17">
        <v>54270.2</v>
      </c>
      <c r="S42" s="17">
        <v>16368</v>
      </c>
      <c r="T42" s="17">
        <v>136542</v>
      </c>
      <c r="U42" s="17">
        <f t="shared" si="3"/>
        <v>152910</v>
      </c>
      <c r="V42" s="19">
        <f t="shared" si="4"/>
        <v>2052168.6796357213</v>
      </c>
    </row>
    <row r="43" spans="2:22" s="9" customFormat="1" ht="12.75" customHeight="1" x14ac:dyDescent="0.15">
      <c r="B43" s="15">
        <v>39</v>
      </c>
      <c r="C43" s="20" t="s">
        <v>60</v>
      </c>
      <c r="D43" s="17">
        <v>1662327.8009431055</v>
      </c>
      <c r="E43" s="17">
        <v>-93836.543333333335</v>
      </c>
      <c r="F43" s="17">
        <f t="shared" si="0"/>
        <v>1568491.257609772</v>
      </c>
      <c r="G43" s="17">
        <v>314677.34358206548</v>
      </c>
      <c r="H43" s="17">
        <v>0</v>
      </c>
      <c r="I43" s="17">
        <f t="shared" si="1"/>
        <v>314677.34358206548</v>
      </c>
      <c r="J43" s="17">
        <v>17888.14</v>
      </c>
      <c r="K43" s="17">
        <v>8638.6</v>
      </c>
      <c r="L43" s="17">
        <v>2936.01</v>
      </c>
      <c r="M43" s="18">
        <v>206349.47</v>
      </c>
      <c r="N43" s="17">
        <v>0</v>
      </c>
      <c r="O43" s="17">
        <v>13288.91</v>
      </c>
      <c r="P43" s="17">
        <v>33722.33</v>
      </c>
      <c r="Q43" s="17">
        <f t="shared" si="2"/>
        <v>47011.240000000005</v>
      </c>
      <c r="R43" s="17">
        <v>54472.02</v>
      </c>
      <c r="S43" s="17">
        <v>0</v>
      </c>
      <c r="T43" s="17">
        <v>0</v>
      </c>
      <c r="U43" s="17">
        <f t="shared" si="3"/>
        <v>0</v>
      </c>
      <c r="V43" s="19">
        <f t="shared" si="4"/>
        <v>2220464.0811918378</v>
      </c>
    </row>
    <row r="44" spans="2:22" s="9" customFormat="1" ht="12.75" customHeight="1" x14ac:dyDescent="0.15">
      <c r="B44" s="15">
        <v>40</v>
      </c>
      <c r="C44" s="20" t="s">
        <v>61</v>
      </c>
      <c r="D44" s="17">
        <v>5688339.0496374164</v>
      </c>
      <c r="E44" s="17">
        <v>-1600677.4433333334</v>
      </c>
      <c r="F44" s="17">
        <f t="shared" si="0"/>
        <v>4087661.606304083</v>
      </c>
      <c r="G44" s="17">
        <v>849182.51687269111</v>
      </c>
      <c r="H44" s="17">
        <v>-701500.7</v>
      </c>
      <c r="I44" s="17">
        <f t="shared" si="1"/>
        <v>147681.81687269115</v>
      </c>
      <c r="J44" s="17">
        <v>39715.839999999997</v>
      </c>
      <c r="K44" s="17">
        <v>34810.36</v>
      </c>
      <c r="L44" s="17">
        <v>10422.469999999999</v>
      </c>
      <c r="M44" s="18">
        <v>23346.21</v>
      </c>
      <c r="N44" s="17">
        <v>0</v>
      </c>
      <c r="O44" s="17">
        <v>27659.08</v>
      </c>
      <c r="P44" s="17">
        <v>70188.52</v>
      </c>
      <c r="Q44" s="17">
        <f t="shared" si="2"/>
        <v>97847.6</v>
      </c>
      <c r="R44" s="17">
        <v>113376.23</v>
      </c>
      <c r="S44" s="17">
        <v>0</v>
      </c>
      <c r="T44" s="17">
        <v>1587131</v>
      </c>
      <c r="U44" s="17">
        <f t="shared" si="3"/>
        <v>1587131</v>
      </c>
      <c r="V44" s="19">
        <f t="shared" si="4"/>
        <v>6141993.1331767738</v>
      </c>
    </row>
    <row r="45" spans="2:22" s="9" customFormat="1" ht="12.75" customHeight="1" x14ac:dyDescent="0.15">
      <c r="B45" s="15">
        <v>41</v>
      </c>
      <c r="C45" s="20" t="s">
        <v>62</v>
      </c>
      <c r="D45" s="17">
        <v>2667635.7933022846</v>
      </c>
      <c r="E45" s="17">
        <v>-148238.36333333334</v>
      </c>
      <c r="F45" s="17">
        <f t="shared" si="0"/>
        <v>2519397.4299689513</v>
      </c>
      <c r="G45" s="17">
        <v>413618.19351178018</v>
      </c>
      <c r="H45" s="17">
        <v>-80924.08</v>
      </c>
      <c r="I45" s="17">
        <f t="shared" si="1"/>
        <v>332694.11351178016</v>
      </c>
      <c r="J45" s="17">
        <v>30406.81</v>
      </c>
      <c r="K45" s="17">
        <v>13565.04</v>
      </c>
      <c r="L45" s="17">
        <v>4446.1499999999996</v>
      </c>
      <c r="M45" s="18">
        <v>19289.46</v>
      </c>
      <c r="N45" s="17">
        <v>0</v>
      </c>
      <c r="O45" s="17">
        <v>23828.959999999999</v>
      </c>
      <c r="P45" s="17">
        <v>60469.08</v>
      </c>
      <c r="Q45" s="17">
        <f t="shared" si="2"/>
        <v>84298.040000000008</v>
      </c>
      <c r="R45" s="17">
        <v>97676.32</v>
      </c>
      <c r="S45" s="17">
        <v>23516</v>
      </c>
      <c r="T45" s="17">
        <v>5491</v>
      </c>
      <c r="U45" s="17">
        <f t="shared" si="3"/>
        <v>29007</v>
      </c>
      <c r="V45" s="19">
        <f t="shared" si="4"/>
        <v>3130780.3634807314</v>
      </c>
    </row>
    <row r="46" spans="2:22" s="9" customFormat="1" ht="12.75" customHeight="1" x14ac:dyDescent="0.15">
      <c r="B46" s="15">
        <v>42</v>
      </c>
      <c r="C46" s="20" t="s">
        <v>63</v>
      </c>
      <c r="D46" s="17">
        <v>1015584.6584168797</v>
      </c>
      <c r="E46" s="17">
        <v>-57432.396666666667</v>
      </c>
      <c r="F46" s="17">
        <f t="shared" si="0"/>
        <v>958152.2617502131</v>
      </c>
      <c r="G46" s="17">
        <v>110140.84085377934</v>
      </c>
      <c r="H46" s="17">
        <v>0</v>
      </c>
      <c r="I46" s="17">
        <f t="shared" si="1"/>
        <v>110140.84085377934</v>
      </c>
      <c r="J46" s="17">
        <v>9992.92</v>
      </c>
      <c r="K46" s="17">
        <v>5440.14</v>
      </c>
      <c r="L46" s="17">
        <v>1942.6</v>
      </c>
      <c r="M46" s="18">
        <v>4873.6099999999997</v>
      </c>
      <c r="N46" s="17">
        <v>0</v>
      </c>
      <c r="O46" s="17">
        <v>6004.05</v>
      </c>
      <c r="P46" s="17">
        <v>15236.07</v>
      </c>
      <c r="Q46" s="17">
        <f t="shared" si="2"/>
        <v>21240.12</v>
      </c>
      <c r="R46" s="17">
        <v>24610.98</v>
      </c>
      <c r="S46" s="17">
        <v>0</v>
      </c>
      <c r="T46" s="17">
        <v>0</v>
      </c>
      <c r="U46" s="17">
        <f t="shared" si="3"/>
        <v>0</v>
      </c>
      <c r="V46" s="19">
        <f t="shared" si="4"/>
        <v>1136393.4726039926</v>
      </c>
    </row>
    <row r="47" spans="2:22" s="9" customFormat="1" ht="12.75" customHeight="1" x14ac:dyDescent="0.15">
      <c r="B47" s="15">
        <v>43</v>
      </c>
      <c r="C47" s="20" t="s">
        <v>64</v>
      </c>
      <c r="D47" s="17">
        <v>1031080.7168250877</v>
      </c>
      <c r="E47" s="17">
        <v>-39797.183333333334</v>
      </c>
      <c r="F47" s="17">
        <f t="shared" si="0"/>
        <v>991283.53349175432</v>
      </c>
      <c r="G47" s="17">
        <v>123314.19699899445</v>
      </c>
      <c r="H47" s="17">
        <v>0</v>
      </c>
      <c r="I47" s="17">
        <f t="shared" si="1"/>
        <v>123314.19699899445</v>
      </c>
      <c r="J47" s="17">
        <v>10414.68</v>
      </c>
      <c r="K47" s="17">
        <v>5454.43</v>
      </c>
      <c r="L47" s="17">
        <v>1973.45</v>
      </c>
      <c r="M47" s="18">
        <v>4628.68</v>
      </c>
      <c r="N47" s="17">
        <v>84541.35</v>
      </c>
      <c r="O47" s="17">
        <v>5768.7</v>
      </c>
      <c r="P47" s="17">
        <v>14638.82</v>
      </c>
      <c r="Q47" s="17">
        <f t="shared" si="2"/>
        <v>20407.52</v>
      </c>
      <c r="R47" s="17">
        <v>23646.240000000002</v>
      </c>
      <c r="S47" s="17">
        <v>596</v>
      </c>
      <c r="T47" s="17">
        <v>0</v>
      </c>
      <c r="U47" s="17">
        <f t="shared" si="3"/>
        <v>596</v>
      </c>
      <c r="V47" s="19">
        <f t="shared" si="4"/>
        <v>1266260.0804907486</v>
      </c>
    </row>
    <row r="48" spans="2:22" s="9" customFormat="1" ht="12.75" customHeight="1" x14ac:dyDescent="0.15">
      <c r="B48" s="15">
        <v>44</v>
      </c>
      <c r="C48" s="20" t="s">
        <v>65</v>
      </c>
      <c r="D48" s="17">
        <v>1953249.7692964121</v>
      </c>
      <c r="E48" s="17">
        <v>-327341.21000000002</v>
      </c>
      <c r="F48" s="17">
        <f t="shared" si="0"/>
        <v>1625908.5592964122</v>
      </c>
      <c r="G48" s="17">
        <v>453713.43525038555</v>
      </c>
      <c r="H48" s="17">
        <v>-286910.93</v>
      </c>
      <c r="I48" s="17">
        <f t="shared" si="1"/>
        <v>166802.50525038555</v>
      </c>
      <c r="J48" s="17">
        <v>17140.63</v>
      </c>
      <c r="K48" s="17">
        <v>11081.2</v>
      </c>
      <c r="L48" s="17">
        <v>3550.44</v>
      </c>
      <c r="M48" s="18">
        <v>11686.86</v>
      </c>
      <c r="N48" s="17">
        <v>0</v>
      </c>
      <c r="O48" s="17">
        <v>14386.59</v>
      </c>
      <c r="P48" s="17">
        <v>36507.86</v>
      </c>
      <c r="Q48" s="17">
        <f t="shared" si="2"/>
        <v>50894.45</v>
      </c>
      <c r="R48" s="17">
        <v>58971.51</v>
      </c>
      <c r="S48" s="17">
        <v>0</v>
      </c>
      <c r="T48" s="17">
        <v>16116</v>
      </c>
      <c r="U48" s="17">
        <f t="shared" si="3"/>
        <v>16116</v>
      </c>
      <c r="V48" s="19">
        <f t="shared" si="4"/>
        <v>1962152.1545467975</v>
      </c>
    </row>
    <row r="49" spans="2:22" s="9" customFormat="1" ht="12.75" customHeight="1" x14ac:dyDescent="0.15">
      <c r="B49" s="15">
        <v>45</v>
      </c>
      <c r="C49" s="20" t="s">
        <v>66</v>
      </c>
      <c r="D49" s="17">
        <v>1444852.7720994898</v>
      </c>
      <c r="E49" s="17">
        <v>-91641.056666666656</v>
      </c>
      <c r="F49" s="17">
        <f t="shared" si="0"/>
        <v>1353211.7154328232</v>
      </c>
      <c r="G49" s="17">
        <v>128939.60570550391</v>
      </c>
      <c r="H49" s="17">
        <v>-41821.760000000002</v>
      </c>
      <c r="I49" s="17">
        <f t="shared" si="1"/>
        <v>87117.845705503918</v>
      </c>
      <c r="J49" s="17">
        <v>16246.13</v>
      </c>
      <c r="K49" s="17">
        <v>7399.29</v>
      </c>
      <c r="L49" s="17">
        <v>2416.6</v>
      </c>
      <c r="M49" s="18">
        <v>2313.48</v>
      </c>
      <c r="N49" s="17">
        <v>42254.98</v>
      </c>
      <c r="O49" s="17">
        <v>2961.22</v>
      </c>
      <c r="P49" s="17">
        <v>7514.47</v>
      </c>
      <c r="Q49" s="17">
        <f t="shared" si="2"/>
        <v>10475.69</v>
      </c>
      <c r="R49" s="17">
        <v>12138.2</v>
      </c>
      <c r="S49" s="17">
        <v>0</v>
      </c>
      <c r="T49" s="17">
        <v>0</v>
      </c>
      <c r="U49" s="17">
        <f t="shared" si="3"/>
        <v>0</v>
      </c>
      <c r="V49" s="19">
        <f t="shared" si="4"/>
        <v>1533573.9311383269</v>
      </c>
    </row>
    <row r="50" spans="2:22" s="9" customFormat="1" ht="12.75" customHeight="1" x14ac:dyDescent="0.15">
      <c r="B50" s="15">
        <v>46</v>
      </c>
      <c r="C50" s="20" t="s">
        <v>67</v>
      </c>
      <c r="D50" s="17">
        <v>2825107.2965997485</v>
      </c>
      <c r="E50" s="17">
        <v>-151667.29333333333</v>
      </c>
      <c r="F50" s="17">
        <f t="shared" si="0"/>
        <v>2673440.0032664151</v>
      </c>
      <c r="G50" s="17">
        <v>444218.71407895989</v>
      </c>
      <c r="H50" s="17">
        <v>-76737.2</v>
      </c>
      <c r="I50" s="17">
        <f t="shared" si="1"/>
        <v>367481.51407895988</v>
      </c>
      <c r="J50" s="17">
        <v>30113.8</v>
      </c>
      <c r="K50" s="17">
        <v>14721.7</v>
      </c>
      <c r="L50" s="17">
        <v>5054.05</v>
      </c>
      <c r="M50" s="18">
        <v>16804.96</v>
      </c>
      <c r="N50" s="17">
        <v>0</v>
      </c>
      <c r="O50" s="17">
        <v>20225.46</v>
      </c>
      <c r="P50" s="17">
        <v>51324.74</v>
      </c>
      <c r="Q50" s="17">
        <f t="shared" si="2"/>
        <v>71550.2</v>
      </c>
      <c r="R50" s="17">
        <v>82905.38</v>
      </c>
      <c r="S50" s="17">
        <v>4018</v>
      </c>
      <c r="T50" s="17">
        <v>12098</v>
      </c>
      <c r="U50" s="17">
        <f t="shared" si="3"/>
        <v>16116</v>
      </c>
      <c r="V50" s="19">
        <f t="shared" si="4"/>
        <v>3278187.6073453748</v>
      </c>
    </row>
    <row r="51" spans="2:22" s="9" customFormat="1" ht="12.75" customHeight="1" x14ac:dyDescent="0.15">
      <c r="B51" s="15">
        <v>47</v>
      </c>
      <c r="C51" s="20" t="s">
        <v>68</v>
      </c>
      <c r="D51" s="17">
        <v>1491567.3225068529</v>
      </c>
      <c r="E51" s="17">
        <v>-84123.103333333333</v>
      </c>
      <c r="F51" s="17">
        <f t="shared" si="0"/>
        <v>1407444.2191735196</v>
      </c>
      <c r="G51" s="17">
        <v>201097.4834420369</v>
      </c>
      <c r="H51" s="17">
        <v>-138160.13</v>
      </c>
      <c r="I51" s="17">
        <f t="shared" si="1"/>
        <v>62937.353442036896</v>
      </c>
      <c r="J51" s="17">
        <v>16275.52</v>
      </c>
      <c r="K51" s="17">
        <v>7712.1</v>
      </c>
      <c r="L51" s="17">
        <v>2598.7399999999998</v>
      </c>
      <c r="M51" s="18">
        <v>8854.2999999999993</v>
      </c>
      <c r="N51" s="17">
        <v>0</v>
      </c>
      <c r="O51" s="17">
        <v>11250.7</v>
      </c>
      <c r="P51" s="17">
        <v>28550.12</v>
      </c>
      <c r="Q51" s="17">
        <f t="shared" si="2"/>
        <v>39800.82</v>
      </c>
      <c r="R51" s="17">
        <v>46117.3</v>
      </c>
      <c r="S51" s="17">
        <v>0</v>
      </c>
      <c r="T51" s="17">
        <v>0</v>
      </c>
      <c r="U51" s="17">
        <f t="shared" si="3"/>
        <v>0</v>
      </c>
      <c r="V51" s="19">
        <f t="shared" si="4"/>
        <v>1591740.3526155567</v>
      </c>
    </row>
    <row r="52" spans="2:22" s="9" customFormat="1" ht="12.75" customHeight="1" x14ac:dyDescent="0.15">
      <c r="B52" s="15">
        <v>48</v>
      </c>
      <c r="C52" s="20" t="s">
        <v>69</v>
      </c>
      <c r="D52" s="17">
        <v>2438845.9667349607</v>
      </c>
      <c r="E52" s="17">
        <v>-252074.15</v>
      </c>
      <c r="F52" s="17">
        <f t="shared" si="0"/>
        <v>2186771.8167349608</v>
      </c>
      <c r="G52" s="17">
        <v>305815.15902475768</v>
      </c>
      <c r="H52" s="17">
        <v>-117471.14</v>
      </c>
      <c r="I52" s="17">
        <f t="shared" si="1"/>
        <v>188344.01902475767</v>
      </c>
      <c r="J52" s="17">
        <v>22812.05</v>
      </c>
      <c r="K52" s="17">
        <v>13405.31</v>
      </c>
      <c r="L52" s="17">
        <v>4581.78</v>
      </c>
      <c r="M52" s="18">
        <v>9119</v>
      </c>
      <c r="N52" s="17">
        <v>166555.56</v>
      </c>
      <c r="O52" s="17">
        <v>10644.44</v>
      </c>
      <c r="P52" s="17">
        <v>27011.66</v>
      </c>
      <c r="Q52" s="17">
        <f t="shared" si="2"/>
        <v>37656.1</v>
      </c>
      <c r="R52" s="17">
        <v>43632.21</v>
      </c>
      <c r="S52" s="17">
        <v>0</v>
      </c>
      <c r="T52" s="17">
        <v>0</v>
      </c>
      <c r="U52" s="17">
        <f t="shared" si="3"/>
        <v>0</v>
      </c>
      <c r="V52" s="19">
        <f t="shared" si="4"/>
        <v>2672877.8457597182</v>
      </c>
    </row>
    <row r="53" spans="2:22" s="9" customFormat="1" ht="12.75" customHeight="1" x14ac:dyDescent="0.15">
      <c r="B53" s="15">
        <v>49</v>
      </c>
      <c r="C53" s="20" t="s">
        <v>70</v>
      </c>
      <c r="D53" s="17">
        <v>1912646.1374073741</v>
      </c>
      <c r="E53" s="17">
        <v>-77372.096666666665</v>
      </c>
      <c r="F53" s="17">
        <f t="shared" si="0"/>
        <v>1835274.0407407074</v>
      </c>
      <c r="G53" s="17">
        <v>176373.66204062011</v>
      </c>
      <c r="H53" s="17">
        <v>-42645.06</v>
      </c>
      <c r="I53" s="17">
        <f t="shared" si="1"/>
        <v>133728.60204062011</v>
      </c>
      <c r="J53" s="17">
        <v>23293.25</v>
      </c>
      <c r="K53" s="17">
        <v>9432.66</v>
      </c>
      <c r="L53" s="17">
        <v>3018.93</v>
      </c>
      <c r="M53" s="18">
        <v>10264.99</v>
      </c>
      <c r="N53" s="17">
        <v>0</v>
      </c>
      <c r="O53" s="17">
        <v>13640.38</v>
      </c>
      <c r="P53" s="17">
        <v>34614.239999999998</v>
      </c>
      <c r="Q53" s="17">
        <f t="shared" si="2"/>
        <v>48254.619999999995</v>
      </c>
      <c r="R53" s="17">
        <v>55912.73</v>
      </c>
      <c r="S53" s="17">
        <v>359</v>
      </c>
      <c r="T53" s="17">
        <v>97796</v>
      </c>
      <c r="U53" s="17">
        <f t="shared" si="3"/>
        <v>98155</v>
      </c>
      <c r="V53" s="19">
        <f t="shared" si="4"/>
        <v>2217334.8227813272</v>
      </c>
    </row>
    <row r="54" spans="2:22" s="9" customFormat="1" ht="12.75" customHeight="1" x14ac:dyDescent="0.15">
      <c r="B54" s="15">
        <v>50</v>
      </c>
      <c r="C54" s="20" t="s">
        <v>71</v>
      </c>
      <c r="D54" s="17">
        <v>1445075.3772688741</v>
      </c>
      <c r="E54" s="17">
        <v>-22279.956666666665</v>
      </c>
      <c r="F54" s="17">
        <f t="shared" si="0"/>
        <v>1422795.4206022075</v>
      </c>
      <c r="G54" s="17">
        <v>84940.146940524573</v>
      </c>
      <c r="H54" s="17">
        <v>-10535.28</v>
      </c>
      <c r="I54" s="17">
        <f t="shared" si="1"/>
        <v>74404.866940524575</v>
      </c>
      <c r="J54" s="17">
        <v>15671.71</v>
      </c>
      <c r="K54" s="17">
        <v>7418.09</v>
      </c>
      <c r="L54" s="17">
        <v>2674.29</v>
      </c>
      <c r="M54" s="18">
        <v>2111.9499999999998</v>
      </c>
      <c r="N54" s="17">
        <v>0</v>
      </c>
      <c r="O54" s="17">
        <v>2554.11</v>
      </c>
      <c r="P54" s="17">
        <v>6481.39</v>
      </c>
      <c r="Q54" s="17">
        <f t="shared" si="2"/>
        <v>9035.5</v>
      </c>
      <c r="R54" s="17">
        <v>10469.450000000001</v>
      </c>
      <c r="S54" s="17">
        <v>0</v>
      </c>
      <c r="T54" s="17">
        <v>0</v>
      </c>
      <c r="U54" s="17">
        <f t="shared" si="3"/>
        <v>0</v>
      </c>
      <c r="V54" s="19">
        <f t="shared" si="4"/>
        <v>1544581.2775427322</v>
      </c>
    </row>
    <row r="55" spans="2:22" s="9" customFormat="1" ht="12.75" customHeight="1" x14ac:dyDescent="0.15">
      <c r="B55" s="15">
        <v>51</v>
      </c>
      <c r="C55" s="20" t="s">
        <v>72</v>
      </c>
      <c r="D55" s="17">
        <v>2991826.5914715594</v>
      </c>
      <c r="E55" s="17">
        <v>-204954.18666666668</v>
      </c>
      <c r="F55" s="17">
        <f t="shared" si="0"/>
        <v>2786872.4048048928</v>
      </c>
      <c r="G55" s="17">
        <v>431985.88979080849</v>
      </c>
      <c r="H55" s="17">
        <v>-99329.66</v>
      </c>
      <c r="I55" s="17">
        <f t="shared" si="1"/>
        <v>332656.22979080852</v>
      </c>
      <c r="J55" s="17">
        <v>30843.22</v>
      </c>
      <c r="K55" s="17">
        <v>15824.93</v>
      </c>
      <c r="L55" s="17">
        <v>5413.59</v>
      </c>
      <c r="M55" s="18">
        <v>20596.16</v>
      </c>
      <c r="N55" s="17">
        <v>0</v>
      </c>
      <c r="O55" s="17">
        <v>24701.95</v>
      </c>
      <c r="P55" s="17">
        <v>62684.41</v>
      </c>
      <c r="Q55" s="17">
        <f t="shared" si="2"/>
        <v>87386.36</v>
      </c>
      <c r="R55" s="17">
        <v>101254.77</v>
      </c>
      <c r="S55" s="17">
        <v>35220</v>
      </c>
      <c r="T55" s="17">
        <v>1967343</v>
      </c>
      <c r="U55" s="17">
        <f t="shared" si="3"/>
        <v>2002563</v>
      </c>
      <c r="V55" s="19">
        <f t="shared" si="4"/>
        <v>5383410.6645957017</v>
      </c>
    </row>
    <row r="56" spans="2:22" s="9" customFormat="1" ht="12.75" customHeight="1" x14ac:dyDescent="0.15">
      <c r="B56" s="15">
        <v>52</v>
      </c>
      <c r="C56" s="20" t="s">
        <v>73</v>
      </c>
      <c r="D56" s="17">
        <v>5436253.1951069683</v>
      </c>
      <c r="E56" s="17">
        <v>-418555.08</v>
      </c>
      <c r="F56" s="17">
        <f t="shared" si="0"/>
        <v>5017698.1151069682</v>
      </c>
      <c r="G56" s="17">
        <v>1101544.4064597511</v>
      </c>
      <c r="H56" s="17">
        <v>0</v>
      </c>
      <c r="I56" s="17">
        <f t="shared" si="1"/>
        <v>1101544.4064597511</v>
      </c>
      <c r="J56" s="17">
        <v>58884.78</v>
      </c>
      <c r="K56" s="17">
        <v>28316.29</v>
      </c>
      <c r="L56" s="17">
        <v>9273.83</v>
      </c>
      <c r="M56" s="18">
        <v>1136092</v>
      </c>
      <c r="N56" s="17">
        <v>0</v>
      </c>
      <c r="O56" s="17">
        <v>71464.800000000003</v>
      </c>
      <c r="P56" s="17">
        <v>181351.22</v>
      </c>
      <c r="Q56" s="17">
        <f t="shared" si="2"/>
        <v>252816.02000000002</v>
      </c>
      <c r="R56" s="17">
        <v>292938.48</v>
      </c>
      <c r="S56" s="17">
        <v>18640</v>
      </c>
      <c r="T56" s="17">
        <v>106028</v>
      </c>
      <c r="U56" s="17">
        <f t="shared" si="3"/>
        <v>124668</v>
      </c>
      <c r="V56" s="19">
        <f t="shared" si="4"/>
        <v>8022231.9215667192</v>
      </c>
    </row>
    <row r="57" spans="2:22" s="9" customFormat="1" ht="12.75" customHeight="1" x14ac:dyDescent="0.15">
      <c r="B57" s="15">
        <v>53</v>
      </c>
      <c r="C57" s="20" t="s">
        <v>74</v>
      </c>
      <c r="D57" s="17">
        <v>870213.21535450011</v>
      </c>
      <c r="E57" s="17">
        <v>-25151.586666666666</v>
      </c>
      <c r="F57" s="17">
        <f t="shared" si="0"/>
        <v>845061.62868783344</v>
      </c>
      <c r="G57" s="17">
        <v>129418.14164353511</v>
      </c>
      <c r="H57" s="17">
        <v>0</v>
      </c>
      <c r="I57" s="17">
        <f t="shared" si="1"/>
        <v>129418.14164353511</v>
      </c>
      <c r="J57" s="17">
        <v>8589.7199999999993</v>
      </c>
      <c r="K57" s="17">
        <v>4628.12</v>
      </c>
      <c r="L57" s="17">
        <v>1717.55</v>
      </c>
      <c r="M57" s="18">
        <v>3338.3</v>
      </c>
      <c r="N57" s="17">
        <v>0</v>
      </c>
      <c r="O57" s="17">
        <v>4048.5</v>
      </c>
      <c r="P57" s="17">
        <v>10273.59</v>
      </c>
      <c r="Q57" s="17">
        <f t="shared" si="2"/>
        <v>14322.09</v>
      </c>
      <c r="R57" s="17">
        <v>16595.04</v>
      </c>
      <c r="S57" s="17">
        <v>1544</v>
      </c>
      <c r="T57" s="17">
        <v>0</v>
      </c>
      <c r="U57" s="17">
        <f t="shared" si="3"/>
        <v>1544</v>
      </c>
      <c r="V57" s="19">
        <f t="shared" si="4"/>
        <v>1025214.5903313686</v>
      </c>
    </row>
    <row r="58" spans="2:22" s="9" customFormat="1" ht="12.75" customHeight="1" x14ac:dyDescent="0.15">
      <c r="B58" s="15">
        <v>54</v>
      </c>
      <c r="C58" s="20" t="s">
        <v>75</v>
      </c>
      <c r="D58" s="17">
        <v>2165038.3727951576</v>
      </c>
      <c r="E58" s="17">
        <v>-222314.41666666666</v>
      </c>
      <c r="F58" s="17">
        <f t="shared" si="0"/>
        <v>1942723.9561284909</v>
      </c>
      <c r="G58" s="17">
        <v>350375.25492921966</v>
      </c>
      <c r="H58" s="17">
        <v>0</v>
      </c>
      <c r="I58" s="17">
        <f t="shared" si="1"/>
        <v>350375.25492921966</v>
      </c>
      <c r="J58" s="17">
        <v>21216.16</v>
      </c>
      <c r="K58" s="17">
        <v>11731.12</v>
      </c>
      <c r="L58" s="17">
        <v>3917.04</v>
      </c>
      <c r="M58" s="18">
        <v>12563.86</v>
      </c>
      <c r="N58" s="17">
        <v>0</v>
      </c>
      <c r="O58" s="17">
        <v>16042.44</v>
      </c>
      <c r="P58" s="17">
        <v>40709.78</v>
      </c>
      <c r="Q58" s="17">
        <f t="shared" si="2"/>
        <v>56752.22</v>
      </c>
      <c r="R58" s="17">
        <v>65758.92</v>
      </c>
      <c r="S58" s="17">
        <v>154652</v>
      </c>
      <c r="T58" s="17">
        <v>721590</v>
      </c>
      <c r="U58" s="17">
        <f t="shared" si="3"/>
        <v>876242</v>
      </c>
      <c r="V58" s="19">
        <f t="shared" si="4"/>
        <v>3341280.5310577108</v>
      </c>
    </row>
    <row r="59" spans="2:22" s="9" customFormat="1" ht="12.75" customHeight="1" x14ac:dyDescent="0.15">
      <c r="B59" s="15">
        <v>55</v>
      </c>
      <c r="C59" s="20" t="s">
        <v>76</v>
      </c>
      <c r="D59" s="17">
        <v>840863.1247716127</v>
      </c>
      <c r="E59" s="17">
        <v>-22266.796666666665</v>
      </c>
      <c r="F59" s="17">
        <f t="shared" si="0"/>
        <v>818596.32810494606</v>
      </c>
      <c r="G59" s="17">
        <v>64261.133603651768</v>
      </c>
      <c r="H59" s="17">
        <v>0</v>
      </c>
      <c r="I59" s="17">
        <f t="shared" si="1"/>
        <v>64261.133603651768</v>
      </c>
      <c r="J59" s="17">
        <v>8094.71</v>
      </c>
      <c r="K59" s="17">
        <v>4505.2299999999996</v>
      </c>
      <c r="L59" s="17">
        <v>1697.2</v>
      </c>
      <c r="M59" s="18">
        <v>2467.7399999999998</v>
      </c>
      <c r="N59" s="17">
        <v>0</v>
      </c>
      <c r="O59" s="17">
        <v>2877.21</v>
      </c>
      <c r="P59" s="17">
        <v>7301.3</v>
      </c>
      <c r="Q59" s="17">
        <f t="shared" si="2"/>
        <v>10178.51</v>
      </c>
      <c r="R59" s="17">
        <v>11793.86</v>
      </c>
      <c r="S59" s="17">
        <v>0</v>
      </c>
      <c r="T59" s="17">
        <v>0</v>
      </c>
      <c r="U59" s="17">
        <f t="shared" si="3"/>
        <v>0</v>
      </c>
      <c r="V59" s="19">
        <f t="shared" si="4"/>
        <v>921594.71170859772</v>
      </c>
    </row>
    <row r="60" spans="2:22" s="9" customFormat="1" ht="12.75" customHeight="1" x14ac:dyDescent="0.15">
      <c r="B60" s="15">
        <v>56</v>
      </c>
      <c r="C60" s="20" t="s">
        <v>77</v>
      </c>
      <c r="D60" s="17">
        <v>790487.11571289448</v>
      </c>
      <c r="E60" s="17">
        <v>-38544.833333333336</v>
      </c>
      <c r="F60" s="17">
        <f t="shared" si="0"/>
        <v>751942.2823795611</v>
      </c>
      <c r="G60" s="17">
        <v>70332.768255204122</v>
      </c>
      <c r="H60" s="17">
        <v>0</v>
      </c>
      <c r="I60" s="17">
        <f t="shared" si="1"/>
        <v>70332.768255204122</v>
      </c>
      <c r="J60" s="17">
        <v>6765.57</v>
      </c>
      <c r="K60" s="17">
        <v>4402.71</v>
      </c>
      <c r="L60" s="17">
        <v>1688.08</v>
      </c>
      <c r="M60" s="18">
        <v>130887.93</v>
      </c>
      <c r="N60" s="17">
        <v>0</v>
      </c>
      <c r="O60" s="17">
        <v>7431.54</v>
      </c>
      <c r="P60" s="17">
        <v>18858.490000000002</v>
      </c>
      <c r="Q60" s="17">
        <f t="shared" si="2"/>
        <v>26290.030000000002</v>
      </c>
      <c r="R60" s="17">
        <v>30462.32</v>
      </c>
      <c r="S60" s="17">
        <v>0</v>
      </c>
      <c r="T60" s="17">
        <v>0</v>
      </c>
      <c r="U60" s="17">
        <f t="shared" si="3"/>
        <v>0</v>
      </c>
      <c r="V60" s="19">
        <f t="shared" si="4"/>
        <v>1022771.6906347651</v>
      </c>
    </row>
    <row r="61" spans="2:22" s="9" customFormat="1" ht="12.75" customHeight="1" x14ac:dyDescent="0.15">
      <c r="B61" s="15">
        <v>57</v>
      </c>
      <c r="C61" s="20" t="s">
        <v>78</v>
      </c>
      <c r="D61" s="17">
        <v>3824007.7658120971</v>
      </c>
      <c r="E61" s="17">
        <v>-275896.86666666664</v>
      </c>
      <c r="F61" s="17">
        <f t="shared" si="0"/>
        <v>3548110.8991454304</v>
      </c>
      <c r="G61" s="17">
        <v>746795.60517542297</v>
      </c>
      <c r="H61" s="17">
        <v>0</v>
      </c>
      <c r="I61" s="17">
        <f t="shared" si="1"/>
        <v>746795.60517542297</v>
      </c>
      <c r="J61" s="17">
        <v>41133.480000000003</v>
      </c>
      <c r="K61" s="17">
        <v>19946.34</v>
      </c>
      <c r="L61" s="17">
        <v>6613.47</v>
      </c>
      <c r="M61" s="18">
        <v>31353.59</v>
      </c>
      <c r="N61" s="17">
        <v>0</v>
      </c>
      <c r="O61" s="17">
        <v>37642.01</v>
      </c>
      <c r="P61" s="17">
        <v>95521.51</v>
      </c>
      <c r="Q61" s="17">
        <f t="shared" si="2"/>
        <v>133163.51999999999</v>
      </c>
      <c r="R61" s="17">
        <v>154296.87</v>
      </c>
      <c r="S61" s="17">
        <v>37905</v>
      </c>
      <c r="T61" s="17">
        <v>75953</v>
      </c>
      <c r="U61" s="17">
        <f t="shared" si="3"/>
        <v>113858</v>
      </c>
      <c r="V61" s="19">
        <f t="shared" si="4"/>
        <v>4795271.7743208529</v>
      </c>
    </row>
    <row r="62" spans="2:22" s="9" customFormat="1" ht="12.75" customHeight="1" x14ac:dyDescent="0.15">
      <c r="B62" s="15">
        <v>58</v>
      </c>
      <c r="C62" s="20" t="s">
        <v>79</v>
      </c>
      <c r="D62" s="17">
        <v>710091.33155662892</v>
      </c>
      <c r="E62" s="17">
        <v>-13858.526666666667</v>
      </c>
      <c r="F62" s="17">
        <f t="shared" si="0"/>
        <v>696232.80488996231</v>
      </c>
      <c r="G62" s="17">
        <v>47552.364117963698</v>
      </c>
      <c r="H62" s="17">
        <v>0</v>
      </c>
      <c r="I62" s="17">
        <f t="shared" si="1"/>
        <v>47552.364117963698</v>
      </c>
      <c r="J62" s="17">
        <v>6968.94</v>
      </c>
      <c r="K62" s="17">
        <v>3775.6</v>
      </c>
      <c r="L62" s="17">
        <v>1423.82</v>
      </c>
      <c r="M62" s="18">
        <v>38055.699999999997</v>
      </c>
      <c r="N62" s="17">
        <v>0</v>
      </c>
      <c r="O62" s="17">
        <v>2446.69</v>
      </c>
      <c r="P62" s="17">
        <v>6208.8</v>
      </c>
      <c r="Q62" s="17">
        <f t="shared" si="2"/>
        <v>8655.49</v>
      </c>
      <c r="R62" s="17">
        <v>10029.129999999999</v>
      </c>
      <c r="S62" s="17">
        <v>0</v>
      </c>
      <c r="T62" s="17">
        <v>0</v>
      </c>
      <c r="U62" s="17">
        <f t="shared" si="3"/>
        <v>0</v>
      </c>
      <c r="V62" s="19">
        <f t="shared" si="4"/>
        <v>812693.84900792583</v>
      </c>
    </row>
    <row r="63" spans="2:22" s="9" customFormat="1" ht="12.75" customHeight="1" x14ac:dyDescent="0.15">
      <c r="B63" s="15">
        <v>59</v>
      </c>
      <c r="C63" s="20" t="s">
        <v>80</v>
      </c>
      <c r="D63" s="17">
        <v>9279475.9355568346</v>
      </c>
      <c r="E63" s="17">
        <v>-972736.60333333339</v>
      </c>
      <c r="F63" s="17">
        <f t="shared" si="0"/>
        <v>8306739.3322235011</v>
      </c>
      <c r="G63" s="17">
        <v>2159809.9797094814</v>
      </c>
      <c r="H63" s="17">
        <v>0</v>
      </c>
      <c r="I63" s="17">
        <f t="shared" si="1"/>
        <v>2159809.9797094814</v>
      </c>
      <c r="J63" s="17">
        <v>100994.12</v>
      </c>
      <c r="K63" s="17">
        <v>48558.44</v>
      </c>
      <c r="L63" s="17">
        <v>15137.91</v>
      </c>
      <c r="M63" s="18">
        <v>2037337.5</v>
      </c>
      <c r="N63" s="17">
        <v>0</v>
      </c>
      <c r="O63" s="17">
        <v>127670.79</v>
      </c>
      <c r="P63" s="17">
        <v>323981.26</v>
      </c>
      <c r="Q63" s="17">
        <f t="shared" si="2"/>
        <v>451652.05</v>
      </c>
      <c r="R63" s="17">
        <v>523330.24</v>
      </c>
      <c r="S63" s="17">
        <v>938</v>
      </c>
      <c r="T63" s="17">
        <v>0</v>
      </c>
      <c r="U63" s="17">
        <f t="shared" si="3"/>
        <v>938</v>
      </c>
      <c r="V63" s="19">
        <f t="shared" si="4"/>
        <v>13644497.571932983</v>
      </c>
    </row>
    <row r="64" spans="2:22" s="9" customFormat="1" ht="12.75" customHeight="1" x14ac:dyDescent="0.15">
      <c r="B64" s="15">
        <v>60</v>
      </c>
      <c r="C64" s="20" t="s">
        <v>81</v>
      </c>
      <c r="D64" s="17">
        <v>1087480.396774641</v>
      </c>
      <c r="E64" s="17">
        <v>-64642.683333333327</v>
      </c>
      <c r="F64" s="17">
        <f t="shared" si="0"/>
        <v>1022837.7134413077</v>
      </c>
      <c r="G64" s="17">
        <v>155290.24266942317</v>
      </c>
      <c r="H64" s="17">
        <v>-32805.96</v>
      </c>
      <c r="I64" s="17">
        <f t="shared" si="1"/>
        <v>122484.28266942318</v>
      </c>
      <c r="J64" s="17">
        <v>10709.48</v>
      </c>
      <c r="K64" s="17">
        <v>5827.41</v>
      </c>
      <c r="L64" s="17">
        <v>2071.17</v>
      </c>
      <c r="M64" s="18">
        <v>129268.37</v>
      </c>
      <c r="N64" s="17">
        <v>0</v>
      </c>
      <c r="O64" s="17">
        <v>7607.33</v>
      </c>
      <c r="P64" s="17">
        <v>19304.580000000002</v>
      </c>
      <c r="Q64" s="17">
        <f t="shared" si="2"/>
        <v>26911.910000000003</v>
      </c>
      <c r="R64" s="17">
        <v>31182.89</v>
      </c>
      <c r="S64" s="17">
        <v>143663</v>
      </c>
      <c r="T64" s="17">
        <v>0</v>
      </c>
      <c r="U64" s="17">
        <f t="shared" si="3"/>
        <v>143663</v>
      </c>
      <c r="V64" s="19">
        <f t="shared" si="4"/>
        <v>1494956.2261107303</v>
      </c>
    </row>
    <row r="65" spans="2:22" s="9" customFormat="1" ht="12.75" customHeight="1" x14ac:dyDescent="0.15">
      <c r="B65" s="15">
        <v>61</v>
      </c>
      <c r="C65" s="20" t="s">
        <v>82</v>
      </c>
      <c r="D65" s="17">
        <v>4836842.0594431562</v>
      </c>
      <c r="E65" s="17">
        <v>-797362.39666666661</v>
      </c>
      <c r="F65" s="17">
        <f t="shared" si="0"/>
        <v>4039479.6627764897</v>
      </c>
      <c r="G65" s="17">
        <v>826868.19605936809</v>
      </c>
      <c r="H65" s="17">
        <v>-381062.24</v>
      </c>
      <c r="I65" s="17">
        <f t="shared" si="1"/>
        <v>445805.95605936809</v>
      </c>
      <c r="J65" s="17">
        <v>44197.07</v>
      </c>
      <c r="K65" s="17">
        <v>27120.81</v>
      </c>
      <c r="L65" s="17">
        <v>8544.35</v>
      </c>
      <c r="M65" s="18">
        <v>39576.239999999998</v>
      </c>
      <c r="N65" s="17">
        <v>0</v>
      </c>
      <c r="O65" s="17">
        <v>48161.73</v>
      </c>
      <c r="P65" s="17">
        <v>122216.67</v>
      </c>
      <c r="Q65" s="17">
        <f t="shared" si="2"/>
        <v>170378.4</v>
      </c>
      <c r="R65" s="17">
        <v>197417.83</v>
      </c>
      <c r="S65" s="17">
        <v>0</v>
      </c>
      <c r="T65" s="17">
        <v>0</v>
      </c>
      <c r="U65" s="17">
        <f t="shared" si="3"/>
        <v>0</v>
      </c>
      <c r="V65" s="19">
        <f t="shared" si="4"/>
        <v>4972520.3188358583</v>
      </c>
    </row>
    <row r="66" spans="2:22" s="9" customFormat="1" ht="12.75" customHeight="1" x14ac:dyDescent="0.15">
      <c r="B66" s="15">
        <v>62</v>
      </c>
      <c r="C66" s="20" t="s">
        <v>83</v>
      </c>
      <c r="D66" s="17">
        <v>1702033.4007009706</v>
      </c>
      <c r="E66" s="17">
        <v>-67811.933333333334</v>
      </c>
      <c r="F66" s="17">
        <f t="shared" si="0"/>
        <v>1634221.4673676372</v>
      </c>
      <c r="G66" s="17">
        <v>248887.79798426564</v>
      </c>
      <c r="H66" s="17">
        <v>0</v>
      </c>
      <c r="I66" s="17">
        <f t="shared" si="1"/>
        <v>248887.79798426564</v>
      </c>
      <c r="J66" s="17">
        <v>18069.14</v>
      </c>
      <c r="K66" s="17">
        <v>8854.08</v>
      </c>
      <c r="L66" s="17">
        <v>3112.76</v>
      </c>
      <c r="M66" s="18">
        <v>7789.52</v>
      </c>
      <c r="N66" s="17">
        <v>142273.07999999999</v>
      </c>
      <c r="O66" s="17">
        <v>9838.7199999999993</v>
      </c>
      <c r="P66" s="17">
        <v>24967.03</v>
      </c>
      <c r="Q66" s="17">
        <f t="shared" si="2"/>
        <v>34805.75</v>
      </c>
      <c r="R66" s="17">
        <v>40329.49</v>
      </c>
      <c r="S66" s="17">
        <v>0</v>
      </c>
      <c r="T66" s="17">
        <v>137830</v>
      </c>
      <c r="U66" s="17">
        <f t="shared" si="3"/>
        <v>137830</v>
      </c>
      <c r="V66" s="19">
        <f t="shared" si="4"/>
        <v>2276173.085351903</v>
      </c>
    </row>
    <row r="67" spans="2:22" s="9" customFormat="1" ht="12.75" customHeight="1" x14ac:dyDescent="0.15">
      <c r="B67" s="15">
        <v>63</v>
      </c>
      <c r="C67" s="20" t="s">
        <v>84</v>
      </c>
      <c r="D67" s="17">
        <v>680706.2626754893</v>
      </c>
      <c r="E67" s="17">
        <v>-21539.746666666666</v>
      </c>
      <c r="F67" s="17">
        <f t="shared" si="0"/>
        <v>659166.5160088226</v>
      </c>
      <c r="G67" s="17">
        <v>113710.36329038795</v>
      </c>
      <c r="H67" s="17">
        <v>0</v>
      </c>
      <c r="I67" s="17">
        <f t="shared" si="1"/>
        <v>113710.36329038795</v>
      </c>
      <c r="J67" s="17">
        <v>6664.67</v>
      </c>
      <c r="K67" s="17">
        <v>3631.92</v>
      </c>
      <c r="L67" s="17">
        <v>1347.75</v>
      </c>
      <c r="M67" s="18">
        <v>1582.14</v>
      </c>
      <c r="N67" s="17">
        <v>0</v>
      </c>
      <c r="O67" s="17">
        <v>1848.3</v>
      </c>
      <c r="P67" s="17">
        <v>4690.3</v>
      </c>
      <c r="Q67" s="17">
        <f t="shared" si="2"/>
        <v>6538.6</v>
      </c>
      <c r="R67" s="17">
        <v>7576.29</v>
      </c>
      <c r="S67" s="17">
        <v>0</v>
      </c>
      <c r="T67" s="17">
        <v>0</v>
      </c>
      <c r="U67" s="17">
        <f t="shared" si="3"/>
        <v>0</v>
      </c>
      <c r="V67" s="19">
        <f t="shared" si="4"/>
        <v>800218.24929921061</v>
      </c>
    </row>
    <row r="68" spans="2:22" s="9" customFormat="1" ht="12.75" customHeight="1" x14ac:dyDescent="0.15">
      <c r="B68" s="15">
        <v>64</v>
      </c>
      <c r="C68" s="20" t="s">
        <v>85</v>
      </c>
      <c r="D68" s="17">
        <v>2896249.0180899426</v>
      </c>
      <c r="E68" s="17">
        <v>-515132.80333333329</v>
      </c>
      <c r="F68" s="17">
        <f t="shared" si="0"/>
        <v>2381116.2147566094</v>
      </c>
      <c r="G68" s="17">
        <v>464773.89524955838</v>
      </c>
      <c r="H68" s="17">
        <v>-241866.5</v>
      </c>
      <c r="I68" s="17">
        <f t="shared" si="1"/>
        <v>222907.39524955838</v>
      </c>
      <c r="J68" s="17">
        <v>26977.119999999999</v>
      </c>
      <c r="K68" s="17">
        <v>16195.53</v>
      </c>
      <c r="L68" s="17">
        <v>4944.79</v>
      </c>
      <c r="M68" s="18">
        <v>524114.47</v>
      </c>
      <c r="N68" s="17">
        <v>0</v>
      </c>
      <c r="O68" s="17">
        <v>29919.18</v>
      </c>
      <c r="P68" s="17">
        <v>75923.820000000007</v>
      </c>
      <c r="Q68" s="17">
        <f t="shared" si="2"/>
        <v>105843</v>
      </c>
      <c r="R68" s="17">
        <v>122640.53</v>
      </c>
      <c r="S68" s="17">
        <v>0</v>
      </c>
      <c r="T68" s="17">
        <v>0</v>
      </c>
      <c r="U68" s="17">
        <f t="shared" si="3"/>
        <v>0</v>
      </c>
      <c r="V68" s="19">
        <f t="shared" si="4"/>
        <v>3404739.0500061675</v>
      </c>
    </row>
    <row r="69" spans="2:22" s="9" customFormat="1" ht="12.75" customHeight="1" x14ac:dyDescent="0.15">
      <c r="B69" s="15">
        <v>65</v>
      </c>
      <c r="C69" s="20" t="s">
        <v>86</v>
      </c>
      <c r="D69" s="17">
        <v>8102007.0710234623</v>
      </c>
      <c r="E69" s="17">
        <v>-917742.02</v>
      </c>
      <c r="F69" s="17">
        <f t="shared" si="0"/>
        <v>7184265.0510234628</v>
      </c>
      <c r="G69" s="17">
        <v>1095448.8366411747</v>
      </c>
      <c r="H69" s="17">
        <v>-443835.7</v>
      </c>
      <c r="I69" s="17">
        <f t="shared" si="1"/>
        <v>651613.13664117479</v>
      </c>
      <c r="J69" s="17">
        <v>79402.59</v>
      </c>
      <c r="K69" s="17">
        <v>44000.85</v>
      </c>
      <c r="L69" s="17">
        <v>14452.64</v>
      </c>
      <c r="M69" s="18">
        <v>51488.69</v>
      </c>
      <c r="N69" s="17">
        <v>0</v>
      </c>
      <c r="O69" s="17">
        <v>63327.17</v>
      </c>
      <c r="P69" s="17">
        <v>160700.93</v>
      </c>
      <c r="Q69" s="17">
        <f t="shared" si="2"/>
        <v>224028.09999999998</v>
      </c>
      <c r="R69" s="17">
        <v>259581.85</v>
      </c>
      <c r="S69" s="17">
        <v>209536</v>
      </c>
      <c r="T69" s="17">
        <v>251437</v>
      </c>
      <c r="U69" s="17">
        <f t="shared" si="3"/>
        <v>460973</v>
      </c>
      <c r="V69" s="19">
        <f t="shared" si="4"/>
        <v>8969805.9076646362</v>
      </c>
    </row>
    <row r="70" spans="2:22" s="9" customFormat="1" ht="12.75" customHeight="1" x14ac:dyDescent="0.15">
      <c r="B70" s="15">
        <v>66</v>
      </c>
      <c r="C70" s="20" t="s">
        <v>87</v>
      </c>
      <c r="D70" s="17">
        <v>1349782.9302779101</v>
      </c>
      <c r="E70" s="17">
        <v>-74576.713333333333</v>
      </c>
      <c r="F70" s="17">
        <f t="shared" ref="F70:F129" si="5">D70+E70</f>
        <v>1275206.2169445767</v>
      </c>
      <c r="G70" s="17">
        <v>254895.08540681645</v>
      </c>
      <c r="H70" s="17">
        <v>-106427.86</v>
      </c>
      <c r="I70" s="17">
        <f t="shared" ref="I70:I129" si="6">G70+H70</f>
        <v>148467.22540681646</v>
      </c>
      <c r="J70" s="17">
        <v>13922.89</v>
      </c>
      <c r="K70" s="17">
        <v>7116.92</v>
      </c>
      <c r="L70" s="17">
        <v>2483.79</v>
      </c>
      <c r="M70" s="18">
        <v>260848.06</v>
      </c>
      <c r="N70" s="17">
        <v>0</v>
      </c>
      <c r="O70" s="17">
        <v>14197.03</v>
      </c>
      <c r="P70" s="17">
        <v>36026.800000000003</v>
      </c>
      <c r="Q70" s="17">
        <f t="shared" ref="Q70:Q129" si="7">O70+P70</f>
        <v>50223.83</v>
      </c>
      <c r="R70" s="17">
        <v>58194.46</v>
      </c>
      <c r="S70" s="17">
        <v>23021</v>
      </c>
      <c r="T70" s="17">
        <v>0</v>
      </c>
      <c r="U70" s="17">
        <f t="shared" ref="U70:U129" si="8">S70+T70</f>
        <v>23021</v>
      </c>
      <c r="V70" s="19">
        <f t="shared" ref="V70:V129" si="9">F70+I70+J70+K70+L70+M70+N70+Q70+R70+U70</f>
        <v>1839484.3923513931</v>
      </c>
    </row>
    <row r="71" spans="2:22" s="9" customFormat="1" ht="12.75" customHeight="1" x14ac:dyDescent="0.15">
      <c r="B71" s="15">
        <v>67</v>
      </c>
      <c r="C71" s="20" t="s">
        <v>88</v>
      </c>
      <c r="D71" s="17">
        <v>1289969.2085661395</v>
      </c>
      <c r="E71" s="17">
        <v>-39785.629999999997</v>
      </c>
      <c r="F71" s="17">
        <f t="shared" si="5"/>
        <v>1250183.5785661396</v>
      </c>
      <c r="G71" s="17">
        <v>220174.27034258706</v>
      </c>
      <c r="H71" s="17">
        <v>-21797.1</v>
      </c>
      <c r="I71" s="17">
        <f t="shared" si="6"/>
        <v>198377.17034258705</v>
      </c>
      <c r="J71" s="17">
        <v>14418.7</v>
      </c>
      <c r="K71" s="17">
        <v>6571.07</v>
      </c>
      <c r="L71" s="17">
        <v>2271.4299999999998</v>
      </c>
      <c r="M71" s="18">
        <v>109612.95</v>
      </c>
      <c r="N71" s="17">
        <v>0</v>
      </c>
      <c r="O71" s="17">
        <v>6997.27</v>
      </c>
      <c r="P71" s="17">
        <v>17756.47</v>
      </c>
      <c r="Q71" s="17">
        <f t="shared" si="7"/>
        <v>24753.74</v>
      </c>
      <c r="R71" s="17">
        <v>28682.21</v>
      </c>
      <c r="S71" s="17">
        <v>0</v>
      </c>
      <c r="T71" s="17">
        <v>79278</v>
      </c>
      <c r="U71" s="17">
        <f t="shared" si="8"/>
        <v>79278</v>
      </c>
      <c r="V71" s="19">
        <f t="shared" si="9"/>
        <v>1714148.8489087264</v>
      </c>
    </row>
    <row r="72" spans="2:22" s="9" customFormat="1" ht="12.75" customHeight="1" x14ac:dyDescent="0.15">
      <c r="B72" s="15">
        <v>68</v>
      </c>
      <c r="C72" s="20" t="s">
        <v>89</v>
      </c>
      <c r="D72" s="17">
        <v>3717615.2744398629</v>
      </c>
      <c r="E72" s="17">
        <v>-787771.34333333327</v>
      </c>
      <c r="F72" s="17">
        <f t="shared" si="5"/>
        <v>2929843.9311065297</v>
      </c>
      <c r="G72" s="17">
        <v>474453.4643412095</v>
      </c>
      <c r="H72" s="17">
        <v>-353752.4</v>
      </c>
      <c r="I72" s="17">
        <f t="shared" si="6"/>
        <v>120701.06434120948</v>
      </c>
      <c r="J72" s="17">
        <v>28344.34</v>
      </c>
      <c r="K72" s="17">
        <v>22029.02</v>
      </c>
      <c r="L72" s="17">
        <v>7046.85</v>
      </c>
      <c r="M72" s="18">
        <v>13366.54</v>
      </c>
      <c r="N72" s="17">
        <v>244135.51</v>
      </c>
      <c r="O72" s="17">
        <v>15803.25</v>
      </c>
      <c r="P72" s="17">
        <v>40102.82</v>
      </c>
      <c r="Q72" s="17">
        <f t="shared" si="7"/>
        <v>55906.07</v>
      </c>
      <c r="R72" s="17">
        <v>64778.49</v>
      </c>
      <c r="S72" s="17">
        <v>0</v>
      </c>
      <c r="T72" s="17">
        <v>0</v>
      </c>
      <c r="U72" s="17">
        <f t="shared" si="8"/>
        <v>0</v>
      </c>
      <c r="V72" s="19">
        <f t="shared" si="9"/>
        <v>3486151.8154477389</v>
      </c>
    </row>
    <row r="73" spans="2:22" s="9" customFormat="1" ht="12.75" customHeight="1" x14ac:dyDescent="0.15">
      <c r="B73" s="15">
        <v>69</v>
      </c>
      <c r="C73" s="20" t="s">
        <v>90</v>
      </c>
      <c r="D73" s="17">
        <v>3470824.2770495401</v>
      </c>
      <c r="E73" s="17">
        <v>-281195.00666666665</v>
      </c>
      <c r="F73" s="17">
        <f t="shared" si="5"/>
        <v>3189629.2703828732</v>
      </c>
      <c r="G73" s="17">
        <v>607412.17106224608</v>
      </c>
      <c r="H73" s="17">
        <v>-142369.9</v>
      </c>
      <c r="I73" s="17">
        <f t="shared" si="6"/>
        <v>465042.27106224606</v>
      </c>
      <c r="J73" s="17">
        <v>34723.4</v>
      </c>
      <c r="K73" s="17">
        <v>18593.669999999998</v>
      </c>
      <c r="L73" s="17">
        <v>6345.4</v>
      </c>
      <c r="M73" s="18">
        <v>22999.45</v>
      </c>
      <c r="N73" s="17">
        <v>0</v>
      </c>
      <c r="O73" s="17">
        <v>28396.48</v>
      </c>
      <c r="P73" s="17">
        <v>72059.77</v>
      </c>
      <c r="Q73" s="17">
        <f t="shared" si="7"/>
        <v>100456.25</v>
      </c>
      <c r="R73" s="17">
        <v>116398.88</v>
      </c>
      <c r="S73" s="17">
        <v>0</v>
      </c>
      <c r="T73" s="17">
        <v>123400</v>
      </c>
      <c r="U73" s="17">
        <f t="shared" si="8"/>
        <v>123400</v>
      </c>
      <c r="V73" s="19">
        <f t="shared" si="9"/>
        <v>4077588.5914451191</v>
      </c>
    </row>
    <row r="74" spans="2:22" s="9" customFormat="1" ht="12.75" customHeight="1" x14ac:dyDescent="0.15">
      <c r="B74" s="15">
        <v>70</v>
      </c>
      <c r="C74" s="20" t="s">
        <v>91</v>
      </c>
      <c r="D74" s="17">
        <v>1291529.3136474483</v>
      </c>
      <c r="E74" s="17">
        <v>-46905.79</v>
      </c>
      <c r="F74" s="17">
        <f t="shared" si="5"/>
        <v>1244623.5236474483</v>
      </c>
      <c r="G74" s="17">
        <v>142699.1494708134</v>
      </c>
      <c r="H74" s="17">
        <v>0</v>
      </c>
      <c r="I74" s="17">
        <f t="shared" si="6"/>
        <v>142699.1494708134</v>
      </c>
      <c r="J74" s="17">
        <v>12965.32</v>
      </c>
      <c r="K74" s="17">
        <v>6842.6</v>
      </c>
      <c r="L74" s="17">
        <v>2491.7199999999998</v>
      </c>
      <c r="M74" s="18">
        <v>6067.73</v>
      </c>
      <c r="N74" s="17">
        <v>0</v>
      </c>
      <c r="O74" s="17">
        <v>7470.23</v>
      </c>
      <c r="P74" s="17">
        <v>18956.689999999999</v>
      </c>
      <c r="Q74" s="17">
        <f t="shared" si="7"/>
        <v>26426.92</v>
      </c>
      <c r="R74" s="17">
        <v>30620.94</v>
      </c>
      <c r="S74" s="17">
        <v>0</v>
      </c>
      <c r="T74" s="17">
        <v>0</v>
      </c>
      <c r="U74" s="17">
        <f t="shared" si="8"/>
        <v>0</v>
      </c>
      <c r="V74" s="19">
        <f t="shared" si="9"/>
        <v>1472737.9031182616</v>
      </c>
    </row>
    <row r="75" spans="2:22" s="9" customFormat="1" ht="12.75" customHeight="1" x14ac:dyDescent="0.15">
      <c r="B75" s="15">
        <v>71</v>
      </c>
      <c r="C75" s="20" t="s">
        <v>92</v>
      </c>
      <c r="D75" s="17">
        <v>2708330.7072031144</v>
      </c>
      <c r="E75" s="17">
        <v>-123295.38666666666</v>
      </c>
      <c r="F75" s="17">
        <f t="shared" si="5"/>
        <v>2585035.3205364477</v>
      </c>
      <c r="G75" s="17">
        <v>373699.05847877508</v>
      </c>
      <c r="H75" s="17">
        <v>-59866.46</v>
      </c>
      <c r="I75" s="17">
        <f t="shared" si="6"/>
        <v>313832.59847877506</v>
      </c>
      <c r="J75" s="17">
        <v>30209.09</v>
      </c>
      <c r="K75" s="17">
        <v>13854.42</v>
      </c>
      <c r="L75" s="17">
        <v>4684.26</v>
      </c>
      <c r="M75" s="18">
        <v>12444.41</v>
      </c>
      <c r="N75" s="17">
        <v>0</v>
      </c>
      <c r="O75" s="17">
        <v>15735.01</v>
      </c>
      <c r="P75" s="17">
        <v>39929.64</v>
      </c>
      <c r="Q75" s="17">
        <f t="shared" si="7"/>
        <v>55664.65</v>
      </c>
      <c r="R75" s="17">
        <v>64498.76</v>
      </c>
      <c r="S75" s="17">
        <v>4981</v>
      </c>
      <c r="T75" s="17">
        <v>0</v>
      </c>
      <c r="U75" s="17">
        <f t="shared" si="8"/>
        <v>4981</v>
      </c>
      <c r="V75" s="19">
        <f t="shared" si="9"/>
        <v>3085204.5090152221</v>
      </c>
    </row>
    <row r="76" spans="2:22" s="9" customFormat="1" ht="12.75" customHeight="1" x14ac:dyDescent="0.15">
      <c r="B76" s="15">
        <v>72</v>
      </c>
      <c r="C76" s="20" t="s">
        <v>93</v>
      </c>
      <c r="D76" s="17">
        <v>1407366.0417748473</v>
      </c>
      <c r="E76" s="17">
        <v>-84926.776666666658</v>
      </c>
      <c r="F76" s="17">
        <f t="shared" si="5"/>
        <v>1322439.2651081807</v>
      </c>
      <c r="G76" s="17">
        <v>413072.24835691991</v>
      </c>
      <c r="H76" s="17">
        <v>-82262.240000000005</v>
      </c>
      <c r="I76" s="17">
        <f t="shared" si="6"/>
        <v>330810.00835691992</v>
      </c>
      <c r="J76" s="17">
        <v>14794.54</v>
      </c>
      <c r="K76" s="17">
        <v>7380.88</v>
      </c>
      <c r="L76" s="17">
        <v>2528.4</v>
      </c>
      <c r="M76" s="18">
        <v>10650</v>
      </c>
      <c r="N76" s="17">
        <v>0</v>
      </c>
      <c r="O76" s="17">
        <v>13637.59</v>
      </c>
      <c r="P76" s="17">
        <v>34607.15</v>
      </c>
      <c r="Q76" s="17">
        <f t="shared" si="7"/>
        <v>48244.740000000005</v>
      </c>
      <c r="R76" s="17">
        <v>55901.29</v>
      </c>
      <c r="S76" s="17">
        <v>0</v>
      </c>
      <c r="T76" s="17">
        <v>0</v>
      </c>
      <c r="U76" s="17">
        <f t="shared" si="8"/>
        <v>0</v>
      </c>
      <c r="V76" s="19">
        <f t="shared" si="9"/>
        <v>1792749.1234651005</v>
      </c>
    </row>
    <row r="77" spans="2:22" s="9" customFormat="1" ht="12.75" customHeight="1" x14ac:dyDescent="0.15">
      <c r="B77" s="15">
        <v>73</v>
      </c>
      <c r="C77" s="20" t="s">
        <v>94</v>
      </c>
      <c r="D77" s="17">
        <v>986642.11430089595</v>
      </c>
      <c r="E77" s="17">
        <v>-32559.353333333333</v>
      </c>
      <c r="F77" s="17">
        <f t="shared" si="5"/>
        <v>954082.76096756267</v>
      </c>
      <c r="G77" s="17">
        <v>105831.65978845235</v>
      </c>
      <c r="H77" s="17">
        <v>-17523.86</v>
      </c>
      <c r="I77" s="17">
        <f t="shared" si="6"/>
        <v>88307.79978845235</v>
      </c>
      <c r="J77" s="17">
        <v>10172.19</v>
      </c>
      <c r="K77" s="17">
        <v>5176.9799999999996</v>
      </c>
      <c r="L77" s="17">
        <v>1868.67</v>
      </c>
      <c r="M77" s="18">
        <v>4115.62</v>
      </c>
      <c r="N77" s="17">
        <v>0</v>
      </c>
      <c r="O77" s="17">
        <v>5080.84</v>
      </c>
      <c r="P77" s="17">
        <v>12893.28</v>
      </c>
      <c r="Q77" s="17">
        <f t="shared" si="7"/>
        <v>17974.120000000003</v>
      </c>
      <c r="R77" s="17">
        <v>20826.650000000001</v>
      </c>
      <c r="S77" s="17">
        <v>0</v>
      </c>
      <c r="T77" s="17">
        <v>0</v>
      </c>
      <c r="U77" s="17">
        <f t="shared" si="8"/>
        <v>0</v>
      </c>
      <c r="V77" s="19">
        <f t="shared" si="9"/>
        <v>1102524.7907560151</v>
      </c>
    </row>
    <row r="78" spans="2:22" s="9" customFormat="1" ht="12.75" customHeight="1" x14ac:dyDescent="0.15">
      <c r="B78" s="15">
        <v>74</v>
      </c>
      <c r="C78" s="20" t="s">
        <v>95</v>
      </c>
      <c r="D78" s="17">
        <v>4211988.1130091641</v>
      </c>
      <c r="E78" s="17">
        <v>-789131.76333333331</v>
      </c>
      <c r="F78" s="17">
        <f t="shared" si="5"/>
        <v>3422856.3496758309</v>
      </c>
      <c r="G78" s="17">
        <v>541082.9982537874</v>
      </c>
      <c r="H78" s="17">
        <v>-359654.48</v>
      </c>
      <c r="I78" s="17">
        <f t="shared" si="6"/>
        <v>181428.51825378742</v>
      </c>
      <c r="J78" s="17">
        <v>36221.96</v>
      </c>
      <c r="K78" s="17">
        <v>24122.83</v>
      </c>
      <c r="L78" s="17">
        <v>7575.67</v>
      </c>
      <c r="M78" s="18">
        <v>19380.98</v>
      </c>
      <c r="N78" s="17">
        <v>353987.47</v>
      </c>
      <c r="O78" s="17">
        <v>20229.05</v>
      </c>
      <c r="P78" s="17">
        <v>51333.84</v>
      </c>
      <c r="Q78" s="17">
        <f t="shared" si="7"/>
        <v>71562.89</v>
      </c>
      <c r="R78" s="17">
        <v>82920.070000000007</v>
      </c>
      <c r="S78" s="17">
        <v>0</v>
      </c>
      <c r="T78" s="17">
        <v>901</v>
      </c>
      <c r="U78" s="17">
        <f t="shared" si="8"/>
        <v>901</v>
      </c>
      <c r="V78" s="19">
        <f t="shared" si="9"/>
        <v>4200957.737929618</v>
      </c>
    </row>
    <row r="79" spans="2:22" s="9" customFormat="1" ht="12.75" customHeight="1" x14ac:dyDescent="0.15">
      <c r="B79" s="15">
        <v>75</v>
      </c>
      <c r="C79" s="20" t="s">
        <v>96</v>
      </c>
      <c r="D79" s="17">
        <v>2089731.416791135</v>
      </c>
      <c r="E79" s="17">
        <v>-313828.40666666668</v>
      </c>
      <c r="F79" s="17">
        <f t="shared" si="5"/>
        <v>1775903.0101244682</v>
      </c>
      <c r="G79" s="17">
        <v>264648.45675124961</v>
      </c>
      <c r="H79" s="17">
        <v>-146947.96</v>
      </c>
      <c r="I79" s="17">
        <f t="shared" si="6"/>
        <v>117700.49675124962</v>
      </c>
      <c r="J79" s="17">
        <v>18733.72</v>
      </c>
      <c r="K79" s="17">
        <v>11743.66</v>
      </c>
      <c r="L79" s="17">
        <v>3822.24</v>
      </c>
      <c r="M79" s="18">
        <v>261481.41</v>
      </c>
      <c r="N79" s="17">
        <v>0</v>
      </c>
      <c r="O79" s="17">
        <v>16445.63</v>
      </c>
      <c r="P79" s="17">
        <v>41732.92</v>
      </c>
      <c r="Q79" s="17">
        <f t="shared" si="7"/>
        <v>58178.55</v>
      </c>
      <c r="R79" s="17">
        <v>67411.61</v>
      </c>
      <c r="S79" s="17">
        <v>0</v>
      </c>
      <c r="T79" s="17">
        <v>0</v>
      </c>
      <c r="U79" s="17">
        <f t="shared" si="8"/>
        <v>0</v>
      </c>
      <c r="V79" s="19">
        <f t="shared" si="9"/>
        <v>2314974.6968757175</v>
      </c>
    </row>
    <row r="80" spans="2:22" s="9" customFormat="1" ht="12.75" customHeight="1" x14ac:dyDescent="0.15">
      <c r="B80" s="15">
        <v>76</v>
      </c>
      <c r="C80" s="20" t="s">
        <v>97</v>
      </c>
      <c r="D80" s="17">
        <v>1710216.4036385906</v>
      </c>
      <c r="E80" s="17">
        <v>-89570.906666666662</v>
      </c>
      <c r="F80" s="17">
        <f t="shared" si="5"/>
        <v>1620645.4969719239</v>
      </c>
      <c r="G80" s="17">
        <v>398299.96260492958</v>
      </c>
      <c r="H80" s="17">
        <v>-190997.9</v>
      </c>
      <c r="I80" s="17">
        <f t="shared" si="6"/>
        <v>207302.06260492958</v>
      </c>
      <c r="J80" s="17">
        <v>17738.82</v>
      </c>
      <c r="K80" s="17">
        <v>8994.49</v>
      </c>
      <c r="L80" s="17">
        <v>3143.13</v>
      </c>
      <c r="M80" s="18">
        <v>279900.92</v>
      </c>
      <c r="N80" s="17">
        <v>0</v>
      </c>
      <c r="O80" s="17">
        <v>16413.96</v>
      </c>
      <c r="P80" s="17">
        <v>41652.559999999998</v>
      </c>
      <c r="Q80" s="17">
        <f t="shared" si="7"/>
        <v>58066.52</v>
      </c>
      <c r="R80" s="17">
        <v>67281.81</v>
      </c>
      <c r="S80" s="17">
        <v>74182</v>
      </c>
      <c r="T80" s="17">
        <v>296875</v>
      </c>
      <c r="U80" s="17">
        <f t="shared" si="8"/>
        <v>371057</v>
      </c>
      <c r="V80" s="19">
        <f t="shared" si="9"/>
        <v>2634130.2495768536</v>
      </c>
    </row>
    <row r="81" spans="2:22" s="9" customFormat="1" ht="12.75" customHeight="1" x14ac:dyDescent="0.15">
      <c r="B81" s="15">
        <v>77</v>
      </c>
      <c r="C81" s="20" t="s">
        <v>98</v>
      </c>
      <c r="D81" s="17">
        <v>3391395.2805892769</v>
      </c>
      <c r="E81" s="17">
        <v>-305698.41666666669</v>
      </c>
      <c r="F81" s="17">
        <f t="shared" si="5"/>
        <v>3085696.8639226104</v>
      </c>
      <c r="G81" s="17">
        <v>538325.64214416314</v>
      </c>
      <c r="H81" s="17">
        <v>-156770.9</v>
      </c>
      <c r="I81" s="17">
        <f t="shared" si="6"/>
        <v>381554.74214416312</v>
      </c>
      <c r="J81" s="17">
        <v>33568.589999999997</v>
      </c>
      <c r="K81" s="17">
        <v>18267.41</v>
      </c>
      <c r="L81" s="17">
        <v>6183.84</v>
      </c>
      <c r="M81" s="18">
        <v>600701.29</v>
      </c>
      <c r="N81" s="17">
        <v>0</v>
      </c>
      <c r="O81" s="17">
        <v>37252.43</v>
      </c>
      <c r="P81" s="17">
        <v>94532.89</v>
      </c>
      <c r="Q81" s="17">
        <f t="shared" si="7"/>
        <v>131785.32</v>
      </c>
      <c r="R81" s="17">
        <v>152699.94</v>
      </c>
      <c r="S81" s="17">
        <v>85579</v>
      </c>
      <c r="T81" s="17">
        <v>0</v>
      </c>
      <c r="U81" s="17">
        <f t="shared" si="8"/>
        <v>85579</v>
      </c>
      <c r="V81" s="19">
        <f t="shared" si="9"/>
        <v>4496036.9960667742</v>
      </c>
    </row>
    <row r="82" spans="2:22" s="9" customFormat="1" ht="12.75" customHeight="1" x14ac:dyDescent="0.15">
      <c r="B82" s="15">
        <v>78</v>
      </c>
      <c r="C82" s="20" t="s">
        <v>99</v>
      </c>
      <c r="D82" s="17">
        <v>13780381.750360373</v>
      </c>
      <c r="E82" s="17">
        <v>-2103317.4700000002</v>
      </c>
      <c r="F82" s="17">
        <f t="shared" si="5"/>
        <v>11677064.280360373</v>
      </c>
      <c r="G82" s="17">
        <v>2292068.3550094208</v>
      </c>
      <c r="H82" s="17">
        <v>-978599.1</v>
      </c>
      <c r="I82" s="17">
        <f t="shared" si="6"/>
        <v>1313469.2550094207</v>
      </c>
      <c r="J82" s="17">
        <v>130608.1</v>
      </c>
      <c r="K82" s="17">
        <v>76254.87</v>
      </c>
      <c r="L82" s="17">
        <v>23997.43</v>
      </c>
      <c r="M82" s="18">
        <v>90060.3</v>
      </c>
      <c r="N82" s="17">
        <v>0</v>
      </c>
      <c r="O82" s="17">
        <v>96096.89</v>
      </c>
      <c r="P82" s="17">
        <v>243858.36</v>
      </c>
      <c r="Q82" s="17">
        <f t="shared" si="7"/>
        <v>339955.25</v>
      </c>
      <c r="R82" s="17">
        <v>393906.9</v>
      </c>
      <c r="S82" s="17">
        <v>982270</v>
      </c>
      <c r="T82" s="17">
        <v>1680846</v>
      </c>
      <c r="U82" s="17">
        <f t="shared" si="8"/>
        <v>2663116</v>
      </c>
      <c r="V82" s="19">
        <f t="shared" si="9"/>
        <v>16708432.385369793</v>
      </c>
    </row>
    <row r="83" spans="2:22" s="9" customFormat="1" ht="12.75" customHeight="1" x14ac:dyDescent="0.15">
      <c r="B83" s="15">
        <v>79</v>
      </c>
      <c r="C83" s="20" t="s">
        <v>100</v>
      </c>
      <c r="D83" s="17">
        <v>2419902.7052703602</v>
      </c>
      <c r="E83" s="17">
        <v>-240745.65333333332</v>
      </c>
      <c r="F83" s="17">
        <f t="shared" si="5"/>
        <v>2179157.0519370269</v>
      </c>
      <c r="G83" s="17">
        <v>434673.02158459695</v>
      </c>
      <c r="H83" s="17">
        <v>-119377.54</v>
      </c>
      <c r="I83" s="17">
        <f t="shared" si="6"/>
        <v>315295.48158459697</v>
      </c>
      <c r="J83" s="17">
        <v>24130.240000000002</v>
      </c>
      <c r="K83" s="17">
        <v>13030.62</v>
      </c>
      <c r="L83" s="17">
        <v>4330.21</v>
      </c>
      <c r="M83" s="18">
        <v>16845.78</v>
      </c>
      <c r="N83" s="17">
        <v>0</v>
      </c>
      <c r="O83" s="17">
        <v>20137.84</v>
      </c>
      <c r="P83" s="17">
        <v>51102.400000000001</v>
      </c>
      <c r="Q83" s="17">
        <f t="shared" si="7"/>
        <v>71240.240000000005</v>
      </c>
      <c r="R83" s="17">
        <v>82546.23</v>
      </c>
      <c r="S83" s="17">
        <v>13926</v>
      </c>
      <c r="T83" s="17">
        <v>51761</v>
      </c>
      <c r="U83" s="17">
        <f t="shared" si="8"/>
        <v>65687</v>
      </c>
      <c r="V83" s="19">
        <f t="shared" si="9"/>
        <v>2772262.8535216241</v>
      </c>
    </row>
    <row r="84" spans="2:22" s="9" customFormat="1" ht="12.75" customHeight="1" x14ac:dyDescent="0.15">
      <c r="B84" s="15">
        <v>80</v>
      </c>
      <c r="C84" s="20" t="s">
        <v>101</v>
      </c>
      <c r="D84" s="17">
        <v>2078394.9289879308</v>
      </c>
      <c r="E84" s="17">
        <v>-129292.94333333334</v>
      </c>
      <c r="F84" s="17">
        <f t="shared" si="5"/>
        <v>1949101.9856545974</v>
      </c>
      <c r="G84" s="17">
        <v>378489.15202200372</v>
      </c>
      <c r="H84" s="17">
        <v>-68115.22</v>
      </c>
      <c r="I84" s="17">
        <f t="shared" si="6"/>
        <v>310373.93202200369</v>
      </c>
      <c r="J84" s="17">
        <v>23098.59</v>
      </c>
      <c r="K84" s="17">
        <v>10645.93</v>
      </c>
      <c r="L84" s="17">
        <v>3609.47</v>
      </c>
      <c r="M84" s="18">
        <v>8903.7199999999993</v>
      </c>
      <c r="N84" s="17">
        <v>0</v>
      </c>
      <c r="O84" s="17">
        <v>11573.69</v>
      </c>
      <c r="P84" s="17">
        <v>12440.828892498819</v>
      </c>
      <c r="Q84" s="17">
        <f t="shared" si="7"/>
        <v>24014.518892498818</v>
      </c>
      <c r="R84" s="17">
        <v>21485.195937024808</v>
      </c>
      <c r="S84" s="17">
        <v>0</v>
      </c>
      <c r="T84" s="17">
        <v>0</v>
      </c>
      <c r="U84" s="17">
        <f t="shared" si="8"/>
        <v>0</v>
      </c>
      <c r="V84" s="19">
        <f t="shared" si="9"/>
        <v>2351233.3425061251</v>
      </c>
    </row>
    <row r="85" spans="2:22" s="9" customFormat="1" ht="12.75" customHeight="1" x14ac:dyDescent="0.15">
      <c r="B85" s="15">
        <v>81</v>
      </c>
      <c r="C85" s="20" t="s">
        <v>102</v>
      </c>
      <c r="D85" s="17">
        <v>2538506.9605696085</v>
      </c>
      <c r="E85" s="17">
        <v>-191574.81000000003</v>
      </c>
      <c r="F85" s="17">
        <f t="shared" si="5"/>
        <v>2346932.1505696084</v>
      </c>
      <c r="G85" s="17">
        <v>657199.10827919142</v>
      </c>
      <c r="H85" s="17">
        <v>-601736.62</v>
      </c>
      <c r="I85" s="17">
        <f t="shared" si="6"/>
        <v>55462.488279191428</v>
      </c>
      <c r="J85" s="17">
        <v>26379.99</v>
      </c>
      <c r="K85" s="17">
        <v>13411.7</v>
      </c>
      <c r="L85" s="17">
        <v>4517.71</v>
      </c>
      <c r="M85" s="18">
        <v>427867.71</v>
      </c>
      <c r="N85" s="17">
        <v>0</v>
      </c>
      <c r="O85" s="17">
        <v>26213.9</v>
      </c>
      <c r="P85" s="17">
        <v>66521.17</v>
      </c>
      <c r="Q85" s="17">
        <f t="shared" si="7"/>
        <v>92735.07</v>
      </c>
      <c r="R85" s="17">
        <v>107452.33</v>
      </c>
      <c r="S85" s="17">
        <v>0</v>
      </c>
      <c r="T85" s="17">
        <v>0</v>
      </c>
      <c r="U85" s="17">
        <f t="shared" si="8"/>
        <v>0</v>
      </c>
      <c r="V85" s="19">
        <f t="shared" si="9"/>
        <v>3074759.1488488</v>
      </c>
    </row>
    <row r="86" spans="2:22" s="9" customFormat="1" ht="12.75" customHeight="1" x14ac:dyDescent="0.15">
      <c r="B86" s="15">
        <v>82</v>
      </c>
      <c r="C86" s="20" t="s">
        <v>103</v>
      </c>
      <c r="D86" s="17">
        <v>1249532.0994575501</v>
      </c>
      <c r="E86" s="17">
        <v>-44818.97</v>
      </c>
      <c r="F86" s="17">
        <f t="shared" si="5"/>
        <v>1204713.1294575501</v>
      </c>
      <c r="G86" s="17">
        <v>128078.290317783</v>
      </c>
      <c r="H86" s="17">
        <v>-24708.06</v>
      </c>
      <c r="I86" s="17">
        <f t="shared" si="6"/>
        <v>103370.230317783</v>
      </c>
      <c r="J86" s="17">
        <v>12633.47</v>
      </c>
      <c r="K86" s="17">
        <v>6603.86</v>
      </c>
      <c r="L86" s="17">
        <v>2397.73</v>
      </c>
      <c r="M86" s="18">
        <v>212733.35</v>
      </c>
      <c r="N86" s="17">
        <v>0</v>
      </c>
      <c r="O86" s="17">
        <v>10110.83</v>
      </c>
      <c r="P86" s="17">
        <v>25657.55</v>
      </c>
      <c r="Q86" s="17">
        <f t="shared" si="7"/>
        <v>35768.379999999997</v>
      </c>
      <c r="R86" s="17">
        <v>41444.9</v>
      </c>
      <c r="S86" s="17">
        <v>0</v>
      </c>
      <c r="T86" s="17">
        <v>0</v>
      </c>
      <c r="U86" s="17">
        <f t="shared" si="8"/>
        <v>0</v>
      </c>
      <c r="V86" s="19">
        <f t="shared" si="9"/>
        <v>1619665.0497753331</v>
      </c>
    </row>
    <row r="87" spans="2:22" s="9" customFormat="1" ht="12.75" customHeight="1" x14ac:dyDescent="0.15">
      <c r="B87" s="15">
        <v>83</v>
      </c>
      <c r="C87" s="20" t="s">
        <v>104</v>
      </c>
      <c r="D87" s="17">
        <v>1342591.5701803612</v>
      </c>
      <c r="E87" s="17">
        <v>-66068.326666666675</v>
      </c>
      <c r="F87" s="17">
        <f t="shared" si="5"/>
        <v>1276523.2435136945</v>
      </c>
      <c r="G87" s="17">
        <v>148067.85715571104</v>
      </c>
      <c r="H87" s="17">
        <v>0</v>
      </c>
      <c r="I87" s="17">
        <f t="shared" si="6"/>
        <v>148067.85715571104</v>
      </c>
      <c r="J87" s="17">
        <v>13421.89</v>
      </c>
      <c r="K87" s="17">
        <v>7143.42</v>
      </c>
      <c r="L87" s="17">
        <v>2557.91</v>
      </c>
      <c r="M87" s="18">
        <v>7966.12</v>
      </c>
      <c r="N87" s="17">
        <v>0</v>
      </c>
      <c r="O87" s="17">
        <v>10214.83</v>
      </c>
      <c r="P87" s="17">
        <v>25921.45</v>
      </c>
      <c r="Q87" s="17">
        <f t="shared" si="7"/>
        <v>36136.28</v>
      </c>
      <c r="R87" s="17">
        <v>41871.19</v>
      </c>
      <c r="S87" s="17">
        <v>0</v>
      </c>
      <c r="T87" s="17">
        <v>0</v>
      </c>
      <c r="U87" s="17">
        <f t="shared" si="8"/>
        <v>0</v>
      </c>
      <c r="V87" s="19">
        <f t="shared" si="9"/>
        <v>1533687.9106694052</v>
      </c>
    </row>
    <row r="88" spans="2:22" s="9" customFormat="1" ht="12.75" customHeight="1" x14ac:dyDescent="0.15">
      <c r="B88" s="15">
        <v>84</v>
      </c>
      <c r="C88" s="20" t="s">
        <v>105</v>
      </c>
      <c r="D88" s="17">
        <v>1559943.4459901308</v>
      </c>
      <c r="E88" s="17">
        <v>-28548.433333333334</v>
      </c>
      <c r="F88" s="17">
        <f t="shared" si="5"/>
        <v>1531395.0126567974</v>
      </c>
      <c r="G88" s="17">
        <v>232888.18331718017</v>
      </c>
      <c r="H88" s="17">
        <v>0</v>
      </c>
      <c r="I88" s="17">
        <f t="shared" si="6"/>
        <v>232888.18331718017</v>
      </c>
      <c r="J88" s="17">
        <v>19091.61</v>
      </c>
      <c r="K88" s="17">
        <v>7635.89</v>
      </c>
      <c r="L88" s="17">
        <v>2529.64</v>
      </c>
      <c r="M88" s="18">
        <v>3472.8</v>
      </c>
      <c r="N88" s="17">
        <v>63429.56</v>
      </c>
      <c r="O88" s="17">
        <v>4453.58</v>
      </c>
      <c r="P88" s="17">
        <v>11301.54</v>
      </c>
      <c r="Q88" s="17">
        <f t="shared" si="7"/>
        <v>15755.12</v>
      </c>
      <c r="R88" s="17">
        <v>18255.5</v>
      </c>
      <c r="S88" s="17">
        <v>6132</v>
      </c>
      <c r="T88" s="17">
        <v>0</v>
      </c>
      <c r="U88" s="17">
        <f t="shared" si="8"/>
        <v>6132</v>
      </c>
      <c r="V88" s="19">
        <f t="shared" si="9"/>
        <v>1900585.3159739778</v>
      </c>
    </row>
    <row r="89" spans="2:22" s="9" customFormat="1" ht="12.75" customHeight="1" x14ac:dyDescent="0.15">
      <c r="B89" s="15">
        <v>85</v>
      </c>
      <c r="C89" s="20" t="s">
        <v>106</v>
      </c>
      <c r="D89" s="17">
        <v>1063932.3904347089</v>
      </c>
      <c r="E89" s="17">
        <v>-35029.623333333329</v>
      </c>
      <c r="F89" s="17">
        <f t="shared" si="5"/>
        <v>1028902.7671013756</v>
      </c>
      <c r="G89" s="17">
        <v>175655.66817518053</v>
      </c>
      <c r="H89" s="17">
        <v>-19210.78</v>
      </c>
      <c r="I89" s="17">
        <f t="shared" si="6"/>
        <v>156444.88817518053</v>
      </c>
      <c r="J89" s="17">
        <v>11659.29</v>
      </c>
      <c r="K89" s="17">
        <v>5462.68</v>
      </c>
      <c r="L89" s="17">
        <v>1905.25</v>
      </c>
      <c r="M89" s="18">
        <v>4600.75</v>
      </c>
      <c r="N89" s="17">
        <v>0</v>
      </c>
      <c r="O89" s="17">
        <v>5544.66</v>
      </c>
      <c r="P89" s="17">
        <v>14070.3</v>
      </c>
      <c r="Q89" s="17">
        <f t="shared" si="7"/>
        <v>19614.96</v>
      </c>
      <c r="R89" s="17">
        <v>22727.9</v>
      </c>
      <c r="S89" s="17">
        <v>0</v>
      </c>
      <c r="T89" s="17">
        <v>0</v>
      </c>
      <c r="U89" s="17">
        <f t="shared" si="8"/>
        <v>0</v>
      </c>
      <c r="V89" s="19">
        <f t="shared" si="9"/>
        <v>1251318.4852765559</v>
      </c>
    </row>
    <row r="90" spans="2:22" s="9" customFormat="1" ht="12.75" customHeight="1" x14ac:dyDescent="0.15">
      <c r="B90" s="15">
        <v>86</v>
      </c>
      <c r="C90" s="20" t="s">
        <v>107</v>
      </c>
      <c r="D90" s="17">
        <v>1496552.8389318972</v>
      </c>
      <c r="E90" s="17">
        <v>-88038.340000000011</v>
      </c>
      <c r="F90" s="17">
        <f t="shared" si="5"/>
        <v>1408514.4989318971</v>
      </c>
      <c r="G90" s="17">
        <v>261393.83642991219</v>
      </c>
      <c r="H90" s="17">
        <v>-45740.58</v>
      </c>
      <c r="I90" s="17">
        <f t="shared" si="6"/>
        <v>215653.25642991217</v>
      </c>
      <c r="J90" s="17">
        <v>15356.77</v>
      </c>
      <c r="K90" s="17">
        <v>7911.03</v>
      </c>
      <c r="L90" s="17">
        <v>2753.86</v>
      </c>
      <c r="M90" s="18">
        <v>10333.75</v>
      </c>
      <c r="N90" s="17">
        <v>0</v>
      </c>
      <c r="O90" s="17">
        <v>12081.97</v>
      </c>
      <c r="P90" s="17">
        <v>30659.57</v>
      </c>
      <c r="Q90" s="17">
        <f t="shared" si="7"/>
        <v>42741.54</v>
      </c>
      <c r="R90" s="17">
        <v>49524.72</v>
      </c>
      <c r="S90" s="17">
        <v>0</v>
      </c>
      <c r="T90" s="17">
        <v>0</v>
      </c>
      <c r="U90" s="17">
        <f t="shared" si="8"/>
        <v>0</v>
      </c>
      <c r="V90" s="19">
        <f t="shared" si="9"/>
        <v>1752789.4253618096</v>
      </c>
    </row>
    <row r="91" spans="2:22" s="9" customFormat="1" ht="12.75" customHeight="1" x14ac:dyDescent="0.15">
      <c r="B91" s="15">
        <v>87</v>
      </c>
      <c r="C91" s="20" t="s">
        <v>108</v>
      </c>
      <c r="D91" s="17">
        <v>2651842.4186938573</v>
      </c>
      <c r="E91" s="17">
        <v>-212411.15</v>
      </c>
      <c r="F91" s="17">
        <f t="shared" si="5"/>
        <v>2439431.2686938574</v>
      </c>
      <c r="G91" s="17">
        <v>414547.77476073068</v>
      </c>
      <c r="H91" s="17">
        <v>-106923.94</v>
      </c>
      <c r="I91" s="17">
        <f t="shared" si="6"/>
        <v>307623.83476073068</v>
      </c>
      <c r="J91" s="17">
        <v>26798.3</v>
      </c>
      <c r="K91" s="17">
        <v>14156.84</v>
      </c>
      <c r="L91" s="17">
        <v>4811.17</v>
      </c>
      <c r="M91" s="18">
        <v>16670.89</v>
      </c>
      <c r="N91" s="17">
        <v>0</v>
      </c>
      <c r="O91" s="17">
        <v>20743.009999999998</v>
      </c>
      <c r="P91" s="17">
        <v>52638.1</v>
      </c>
      <c r="Q91" s="17">
        <f t="shared" si="7"/>
        <v>73381.11</v>
      </c>
      <c r="R91" s="17">
        <v>85026.86</v>
      </c>
      <c r="S91" s="17">
        <v>18452</v>
      </c>
      <c r="T91" s="17">
        <v>0</v>
      </c>
      <c r="U91" s="17">
        <f t="shared" si="8"/>
        <v>18452</v>
      </c>
      <c r="V91" s="19">
        <f t="shared" si="9"/>
        <v>2986352.2734545874</v>
      </c>
    </row>
    <row r="92" spans="2:22" s="9" customFormat="1" ht="12.75" customHeight="1" x14ac:dyDescent="0.15">
      <c r="B92" s="15">
        <v>88</v>
      </c>
      <c r="C92" s="20" t="s">
        <v>109</v>
      </c>
      <c r="D92" s="17">
        <v>1053347.7376095301</v>
      </c>
      <c r="E92" s="17">
        <v>-8884.5833333333339</v>
      </c>
      <c r="F92" s="17">
        <f t="shared" si="5"/>
        <v>1044463.1542761967</v>
      </c>
      <c r="G92" s="17">
        <v>54988.747968193435</v>
      </c>
      <c r="H92" s="17">
        <v>0</v>
      </c>
      <c r="I92" s="17">
        <f t="shared" si="6"/>
        <v>54988.747968193435</v>
      </c>
      <c r="J92" s="17">
        <v>12110.83</v>
      </c>
      <c r="K92" s="17">
        <v>5279.22</v>
      </c>
      <c r="L92" s="17">
        <v>1857.33</v>
      </c>
      <c r="M92" s="18">
        <v>980.99</v>
      </c>
      <c r="N92" s="17">
        <v>17917.55</v>
      </c>
      <c r="O92" s="17">
        <v>1227.92</v>
      </c>
      <c r="P92" s="17">
        <v>3116</v>
      </c>
      <c r="Q92" s="17">
        <f t="shared" si="7"/>
        <v>4343.92</v>
      </c>
      <c r="R92" s="17">
        <v>5033.3100000000004</v>
      </c>
      <c r="S92" s="17">
        <v>0</v>
      </c>
      <c r="T92" s="17">
        <v>0</v>
      </c>
      <c r="U92" s="17">
        <f t="shared" si="8"/>
        <v>0</v>
      </c>
      <c r="V92" s="19">
        <f t="shared" si="9"/>
        <v>1146975.0522443904</v>
      </c>
    </row>
    <row r="93" spans="2:22" s="9" customFormat="1" ht="12.75" customHeight="1" x14ac:dyDescent="0.15">
      <c r="B93" s="15">
        <v>89</v>
      </c>
      <c r="C93" s="20" t="s">
        <v>110</v>
      </c>
      <c r="D93" s="17">
        <v>28205582.977125056</v>
      </c>
      <c r="E93" s="17">
        <v>-2551911.85</v>
      </c>
      <c r="F93" s="17">
        <f t="shared" si="5"/>
        <v>25653671.127125055</v>
      </c>
      <c r="G93" s="17">
        <v>3958710.0326356427</v>
      </c>
      <c r="H93" s="17">
        <v>-1225902.8999999999</v>
      </c>
      <c r="I93" s="17">
        <f t="shared" si="6"/>
        <v>2732807.1326356428</v>
      </c>
      <c r="J93" s="17">
        <v>286552.95</v>
      </c>
      <c r="K93" s="17">
        <v>150659.26999999999</v>
      </c>
      <c r="L93" s="17">
        <v>50232.75</v>
      </c>
      <c r="M93" s="18">
        <v>149601.04</v>
      </c>
      <c r="N93" s="17">
        <v>0</v>
      </c>
      <c r="O93" s="17">
        <v>162705.07999999999</v>
      </c>
      <c r="P93" s="17">
        <v>412885.32</v>
      </c>
      <c r="Q93" s="17">
        <f t="shared" si="7"/>
        <v>575590.40000000002</v>
      </c>
      <c r="R93" s="17">
        <v>666937.88</v>
      </c>
      <c r="S93" s="17">
        <v>115840</v>
      </c>
      <c r="T93" s="17">
        <v>1543067</v>
      </c>
      <c r="U93" s="17">
        <f t="shared" si="8"/>
        <v>1658907</v>
      </c>
      <c r="V93" s="19">
        <f t="shared" si="9"/>
        <v>31924959.549760692</v>
      </c>
    </row>
    <row r="94" spans="2:22" s="9" customFormat="1" ht="12.75" customHeight="1" x14ac:dyDescent="0.15">
      <c r="B94" s="15">
        <v>90</v>
      </c>
      <c r="C94" s="20" t="s">
        <v>111</v>
      </c>
      <c r="D94" s="17">
        <v>864729.58059758367</v>
      </c>
      <c r="E94" s="17">
        <v>-12807.82</v>
      </c>
      <c r="F94" s="17">
        <f t="shared" si="5"/>
        <v>851921.76059758372</v>
      </c>
      <c r="G94" s="17">
        <v>69561.303248499898</v>
      </c>
      <c r="H94" s="17">
        <v>0</v>
      </c>
      <c r="I94" s="17">
        <f t="shared" si="6"/>
        <v>69561.303248499898</v>
      </c>
      <c r="J94" s="17">
        <v>9069.89</v>
      </c>
      <c r="K94" s="17">
        <v>4491.78</v>
      </c>
      <c r="L94" s="17">
        <v>1650.63</v>
      </c>
      <c r="M94" s="18">
        <v>1649.6</v>
      </c>
      <c r="N94" s="17">
        <v>0</v>
      </c>
      <c r="O94" s="17">
        <v>2021.96</v>
      </c>
      <c r="P94" s="17">
        <v>5131</v>
      </c>
      <c r="Q94" s="17">
        <f t="shared" si="7"/>
        <v>7152.96</v>
      </c>
      <c r="R94" s="17">
        <v>8288.15</v>
      </c>
      <c r="S94" s="17">
        <v>58225</v>
      </c>
      <c r="T94" s="17">
        <v>0</v>
      </c>
      <c r="U94" s="17">
        <f t="shared" si="8"/>
        <v>58225</v>
      </c>
      <c r="V94" s="19">
        <f t="shared" si="9"/>
        <v>1012011.0738460836</v>
      </c>
    </row>
    <row r="95" spans="2:22" s="9" customFormat="1" ht="12.75" customHeight="1" x14ac:dyDescent="0.15">
      <c r="B95" s="15">
        <v>91</v>
      </c>
      <c r="C95" s="20" t="s">
        <v>112</v>
      </c>
      <c r="D95" s="17">
        <v>982500.62511109095</v>
      </c>
      <c r="E95" s="17">
        <v>-91604.176666666681</v>
      </c>
      <c r="F95" s="17">
        <f t="shared" si="5"/>
        <v>890896.44844442431</v>
      </c>
      <c r="G95" s="17">
        <v>183015.00172836683</v>
      </c>
      <c r="H95" s="17">
        <v>-44652.959999999999</v>
      </c>
      <c r="I95" s="17">
        <f t="shared" si="6"/>
        <v>138362.04172836684</v>
      </c>
      <c r="J95" s="17">
        <v>8853.32</v>
      </c>
      <c r="K95" s="17">
        <v>5446.98</v>
      </c>
      <c r="L95" s="17">
        <v>1923.14</v>
      </c>
      <c r="M95" s="18">
        <v>5537.49</v>
      </c>
      <c r="N95" s="17">
        <v>0</v>
      </c>
      <c r="O95" s="17">
        <v>6441.33</v>
      </c>
      <c r="P95" s="17">
        <v>16345.72</v>
      </c>
      <c r="Q95" s="17">
        <f t="shared" si="7"/>
        <v>22787.05</v>
      </c>
      <c r="R95" s="17">
        <v>26403.41</v>
      </c>
      <c r="S95" s="17">
        <v>0</v>
      </c>
      <c r="T95" s="17">
        <v>0</v>
      </c>
      <c r="U95" s="17">
        <f t="shared" si="8"/>
        <v>0</v>
      </c>
      <c r="V95" s="19">
        <f t="shared" si="9"/>
        <v>1100209.8801727912</v>
      </c>
    </row>
    <row r="96" spans="2:22" s="9" customFormat="1" ht="12.75" customHeight="1" x14ac:dyDescent="0.15">
      <c r="B96" s="15">
        <v>92</v>
      </c>
      <c r="C96" s="20" t="s">
        <v>113</v>
      </c>
      <c r="D96" s="17">
        <v>1304235.4428800696</v>
      </c>
      <c r="E96" s="17">
        <v>-85506.59</v>
      </c>
      <c r="F96" s="17">
        <f t="shared" si="5"/>
        <v>1218728.8528800695</v>
      </c>
      <c r="G96" s="17">
        <v>275192.32796758</v>
      </c>
      <c r="H96" s="17">
        <v>-44020.66</v>
      </c>
      <c r="I96" s="17">
        <f t="shared" si="6"/>
        <v>231171.66796758</v>
      </c>
      <c r="J96" s="17">
        <v>13545.77</v>
      </c>
      <c r="K96" s="17">
        <v>6876.66</v>
      </c>
      <c r="L96" s="17">
        <v>2353.15</v>
      </c>
      <c r="M96" s="18">
        <v>9840.8799999999992</v>
      </c>
      <c r="N96" s="17">
        <v>0</v>
      </c>
      <c r="O96" s="17">
        <v>12520.28</v>
      </c>
      <c r="P96" s="17">
        <v>31771.83</v>
      </c>
      <c r="Q96" s="17">
        <f t="shared" si="7"/>
        <v>44292.11</v>
      </c>
      <c r="R96" s="17">
        <v>51321.36</v>
      </c>
      <c r="S96" s="17">
        <v>89922</v>
      </c>
      <c r="T96" s="17">
        <v>25770</v>
      </c>
      <c r="U96" s="17">
        <f t="shared" si="8"/>
        <v>115692</v>
      </c>
      <c r="V96" s="19">
        <f t="shared" si="9"/>
        <v>1693822.4508476495</v>
      </c>
    </row>
    <row r="97" spans="2:22" s="9" customFormat="1" ht="12.75" customHeight="1" x14ac:dyDescent="0.15">
      <c r="B97" s="15">
        <v>93</v>
      </c>
      <c r="C97" s="20" t="s">
        <v>114</v>
      </c>
      <c r="D97" s="17">
        <v>2220205.1348347222</v>
      </c>
      <c r="E97" s="17">
        <v>-141818.50666666668</v>
      </c>
      <c r="F97" s="17">
        <f t="shared" si="5"/>
        <v>2078386.6281680556</v>
      </c>
      <c r="G97" s="17">
        <v>475862.37165806757</v>
      </c>
      <c r="H97" s="17">
        <v>0</v>
      </c>
      <c r="I97" s="17">
        <f t="shared" si="6"/>
        <v>475862.37165806757</v>
      </c>
      <c r="J97" s="17">
        <v>24592.49</v>
      </c>
      <c r="K97" s="17">
        <v>11435.68</v>
      </c>
      <c r="L97" s="17">
        <v>3770.3</v>
      </c>
      <c r="M97" s="18">
        <v>389975.74</v>
      </c>
      <c r="N97" s="17">
        <v>0</v>
      </c>
      <c r="O97" s="17">
        <v>25043.22</v>
      </c>
      <c r="P97" s="17">
        <v>63550.44</v>
      </c>
      <c r="Q97" s="17">
        <f t="shared" si="7"/>
        <v>88593.66</v>
      </c>
      <c r="R97" s="17">
        <v>102653.68</v>
      </c>
      <c r="S97" s="17">
        <v>0</v>
      </c>
      <c r="T97" s="17">
        <v>271257</v>
      </c>
      <c r="U97" s="17">
        <f t="shared" si="8"/>
        <v>271257</v>
      </c>
      <c r="V97" s="19">
        <f t="shared" si="9"/>
        <v>3446527.5498261233</v>
      </c>
    </row>
    <row r="98" spans="2:22" s="9" customFormat="1" ht="12.75" customHeight="1" x14ac:dyDescent="0.15">
      <c r="B98" s="15">
        <v>94</v>
      </c>
      <c r="C98" s="20" t="s">
        <v>115</v>
      </c>
      <c r="D98" s="17">
        <v>2491116.4556932864</v>
      </c>
      <c r="E98" s="17">
        <v>-226897.50666666668</v>
      </c>
      <c r="F98" s="17">
        <f t="shared" si="5"/>
        <v>2264218.9490266195</v>
      </c>
      <c r="G98" s="17">
        <v>425173.54103638977</v>
      </c>
      <c r="H98" s="17">
        <v>-114873.38</v>
      </c>
      <c r="I98" s="17">
        <f t="shared" si="6"/>
        <v>310300.16103638976</v>
      </c>
      <c r="J98" s="17">
        <v>27250.52</v>
      </c>
      <c r="K98" s="17">
        <v>12971.07</v>
      </c>
      <c r="L98" s="17">
        <v>4123.43</v>
      </c>
      <c r="M98" s="18">
        <v>18552.099999999999</v>
      </c>
      <c r="N98" s="17">
        <v>0</v>
      </c>
      <c r="O98" s="17">
        <v>24378.9</v>
      </c>
      <c r="P98" s="17">
        <v>61864.63</v>
      </c>
      <c r="Q98" s="17">
        <f t="shared" si="7"/>
        <v>86243.53</v>
      </c>
      <c r="R98" s="17">
        <v>99930.58</v>
      </c>
      <c r="S98" s="17">
        <v>0</v>
      </c>
      <c r="T98" s="17">
        <v>0</v>
      </c>
      <c r="U98" s="17">
        <f t="shared" si="8"/>
        <v>0</v>
      </c>
      <c r="V98" s="19">
        <f t="shared" si="9"/>
        <v>2823590.3400630094</v>
      </c>
    </row>
    <row r="99" spans="2:22" s="9" customFormat="1" ht="12.75" customHeight="1" x14ac:dyDescent="0.15">
      <c r="B99" s="15">
        <v>96</v>
      </c>
      <c r="C99" s="20" t="s">
        <v>116</v>
      </c>
      <c r="D99" s="17">
        <v>3375917.2058799351</v>
      </c>
      <c r="E99" s="17">
        <v>-276788.38333333336</v>
      </c>
      <c r="F99" s="17">
        <f t="shared" si="5"/>
        <v>3099128.8225466018</v>
      </c>
      <c r="G99" s="17">
        <v>867475.07087112311</v>
      </c>
      <c r="H99" s="17">
        <v>-469521.9</v>
      </c>
      <c r="I99" s="17">
        <f t="shared" si="6"/>
        <v>397953.17087112309</v>
      </c>
      <c r="J99" s="17">
        <v>36266.22</v>
      </c>
      <c r="K99" s="17">
        <v>17656.75</v>
      </c>
      <c r="L99" s="17">
        <v>5766.86</v>
      </c>
      <c r="M99" s="18">
        <v>753776.42</v>
      </c>
      <c r="N99" s="17">
        <v>0</v>
      </c>
      <c r="O99" s="17">
        <v>46009.37</v>
      </c>
      <c r="P99" s="17">
        <v>116754.78</v>
      </c>
      <c r="Q99" s="17">
        <f t="shared" si="7"/>
        <v>162764.15</v>
      </c>
      <c r="R99" s="17">
        <v>188595.19</v>
      </c>
      <c r="S99" s="17">
        <v>0</v>
      </c>
      <c r="T99" s="17">
        <v>133139</v>
      </c>
      <c r="U99" s="17">
        <f t="shared" si="8"/>
        <v>133139</v>
      </c>
      <c r="V99" s="19">
        <f t="shared" si="9"/>
        <v>4795046.5834177257</v>
      </c>
    </row>
    <row r="100" spans="2:22" s="9" customFormat="1" ht="12.75" customHeight="1" x14ac:dyDescent="0.15">
      <c r="B100" s="15">
        <v>97</v>
      </c>
      <c r="C100" s="20" t="s">
        <v>117</v>
      </c>
      <c r="D100" s="17">
        <v>7354783.3934665155</v>
      </c>
      <c r="E100" s="17">
        <v>-1713488.9033333333</v>
      </c>
      <c r="F100" s="17">
        <f t="shared" si="5"/>
        <v>5641294.4901331821</v>
      </c>
      <c r="G100" s="17">
        <v>1045227.6250038125</v>
      </c>
      <c r="H100" s="17">
        <v>-763692.08</v>
      </c>
      <c r="I100" s="17">
        <f t="shared" si="6"/>
        <v>281535.54500381253</v>
      </c>
      <c r="J100" s="17">
        <v>57641.96</v>
      </c>
      <c r="K100" s="17">
        <v>43493.72</v>
      </c>
      <c r="L100" s="17">
        <v>13322.08</v>
      </c>
      <c r="M100" s="18">
        <v>38319.379999999997</v>
      </c>
      <c r="N100" s="17">
        <v>0</v>
      </c>
      <c r="O100" s="17">
        <v>44522.15</v>
      </c>
      <c r="P100" s="17">
        <v>112980.76</v>
      </c>
      <c r="Q100" s="17">
        <f t="shared" si="7"/>
        <v>157502.91</v>
      </c>
      <c r="R100" s="17">
        <v>182498.97</v>
      </c>
      <c r="S100" s="17">
        <v>0</v>
      </c>
      <c r="T100" s="17">
        <v>1917895</v>
      </c>
      <c r="U100" s="17">
        <f t="shared" si="8"/>
        <v>1917895</v>
      </c>
      <c r="V100" s="19">
        <f t="shared" si="9"/>
        <v>8333504.0551369945</v>
      </c>
    </row>
    <row r="101" spans="2:22" s="9" customFormat="1" ht="12.75" customHeight="1" x14ac:dyDescent="0.15">
      <c r="B101" s="15">
        <v>98</v>
      </c>
      <c r="C101" s="20" t="s">
        <v>118</v>
      </c>
      <c r="D101" s="17">
        <v>1019725.5341284577</v>
      </c>
      <c r="E101" s="17">
        <v>-24093.446666666667</v>
      </c>
      <c r="F101" s="17">
        <f t="shared" si="5"/>
        <v>995632.087461791</v>
      </c>
      <c r="G101" s="17">
        <v>81548.9796454397</v>
      </c>
      <c r="H101" s="17">
        <v>-13141.88</v>
      </c>
      <c r="I101" s="17">
        <f t="shared" si="6"/>
        <v>68407.099645439695</v>
      </c>
      <c r="J101" s="17">
        <v>10902.78</v>
      </c>
      <c r="K101" s="17">
        <v>5271.64</v>
      </c>
      <c r="L101" s="17">
        <v>1892.04</v>
      </c>
      <c r="M101" s="18">
        <v>68109.52</v>
      </c>
      <c r="N101" s="17">
        <v>0</v>
      </c>
      <c r="O101" s="17">
        <v>4256.0600000000004</v>
      </c>
      <c r="P101" s="17">
        <v>10800.32</v>
      </c>
      <c r="Q101" s="17">
        <f t="shared" si="7"/>
        <v>15056.380000000001</v>
      </c>
      <c r="R101" s="17">
        <v>17445.86</v>
      </c>
      <c r="S101" s="17">
        <v>0</v>
      </c>
      <c r="T101" s="17">
        <v>8854</v>
      </c>
      <c r="U101" s="17">
        <f t="shared" si="8"/>
        <v>8854</v>
      </c>
      <c r="V101" s="19">
        <f t="shared" si="9"/>
        <v>1191571.4071072307</v>
      </c>
    </row>
    <row r="102" spans="2:22" s="9" customFormat="1" ht="12.75" customHeight="1" x14ac:dyDescent="0.15">
      <c r="B102" s="15">
        <v>99</v>
      </c>
      <c r="C102" s="20" t="s">
        <v>119</v>
      </c>
      <c r="D102" s="17">
        <v>4071514.3869239162</v>
      </c>
      <c r="E102" s="17">
        <v>-323339.31</v>
      </c>
      <c r="F102" s="17">
        <f t="shared" si="5"/>
        <v>3748175.0769239161</v>
      </c>
      <c r="G102" s="17">
        <v>742536.08538419486</v>
      </c>
      <c r="H102" s="17">
        <v>-169540.24</v>
      </c>
      <c r="I102" s="17">
        <f t="shared" si="6"/>
        <v>572995.84538419486</v>
      </c>
      <c r="J102" s="17">
        <v>42624.9</v>
      </c>
      <c r="K102" s="17">
        <v>21475.66</v>
      </c>
      <c r="L102" s="17">
        <v>7157.61</v>
      </c>
      <c r="M102" s="18">
        <v>33050.879999999997</v>
      </c>
      <c r="N102" s="17">
        <v>0</v>
      </c>
      <c r="O102" s="17">
        <v>41571.230000000003</v>
      </c>
      <c r="P102" s="17">
        <v>105492.41</v>
      </c>
      <c r="Q102" s="17">
        <f t="shared" si="7"/>
        <v>147063.64000000001</v>
      </c>
      <c r="R102" s="17">
        <v>170402.96</v>
      </c>
      <c r="S102" s="17">
        <v>0</v>
      </c>
      <c r="T102" s="17">
        <v>28962</v>
      </c>
      <c r="U102" s="17">
        <f t="shared" si="8"/>
        <v>28962</v>
      </c>
      <c r="V102" s="19">
        <f t="shared" si="9"/>
        <v>4771908.572308111</v>
      </c>
    </row>
    <row r="103" spans="2:22" s="9" customFormat="1" ht="12.75" customHeight="1" x14ac:dyDescent="0.15">
      <c r="B103" s="15">
        <v>100</v>
      </c>
      <c r="C103" s="20" t="s">
        <v>120</v>
      </c>
      <c r="D103" s="17">
        <v>2280145.5350462827</v>
      </c>
      <c r="E103" s="17">
        <v>-380136.59333333332</v>
      </c>
      <c r="F103" s="17">
        <f t="shared" si="5"/>
        <v>1900008.9417129494</v>
      </c>
      <c r="G103" s="17">
        <v>744849.08323841589</v>
      </c>
      <c r="H103" s="17">
        <v>-579565.68000000005</v>
      </c>
      <c r="I103" s="17">
        <f t="shared" si="6"/>
        <v>165283.40323841583</v>
      </c>
      <c r="J103" s="17">
        <v>19679.580000000002</v>
      </c>
      <c r="K103" s="17">
        <v>12990.59</v>
      </c>
      <c r="L103" s="17">
        <v>4201.92</v>
      </c>
      <c r="M103" s="18">
        <v>330794.18</v>
      </c>
      <c r="N103" s="17">
        <v>0</v>
      </c>
      <c r="O103" s="17">
        <v>20287.830000000002</v>
      </c>
      <c r="P103" s="17">
        <v>51483</v>
      </c>
      <c r="Q103" s="17">
        <f t="shared" si="7"/>
        <v>71770.83</v>
      </c>
      <c r="R103" s="17">
        <v>83161.02</v>
      </c>
      <c r="S103" s="17">
        <v>0</v>
      </c>
      <c r="T103" s="17">
        <v>88358</v>
      </c>
      <c r="U103" s="17">
        <f t="shared" si="8"/>
        <v>88358</v>
      </c>
      <c r="V103" s="19">
        <f t="shared" si="9"/>
        <v>2676248.4649513653</v>
      </c>
    </row>
    <row r="104" spans="2:22" s="9" customFormat="1" ht="12.75" customHeight="1" x14ac:dyDescent="0.15">
      <c r="B104" s="15">
        <v>101</v>
      </c>
      <c r="C104" s="20" t="s">
        <v>121</v>
      </c>
      <c r="D104" s="17">
        <v>78220238.38360846</v>
      </c>
      <c r="E104" s="17">
        <v>-19796910.460000001</v>
      </c>
      <c r="F104" s="17">
        <f t="shared" si="5"/>
        <v>58423327.92360846</v>
      </c>
      <c r="G104" s="17">
        <v>8190398.5878981603</v>
      </c>
      <c r="H104" s="17">
        <v>0</v>
      </c>
      <c r="I104" s="17">
        <f t="shared" si="6"/>
        <v>8190398.5878981603</v>
      </c>
      <c r="J104" s="17">
        <v>805832.2</v>
      </c>
      <c r="K104" s="17">
        <v>419227.74</v>
      </c>
      <c r="L104" s="17">
        <v>130802.66</v>
      </c>
      <c r="M104" s="18">
        <v>257262.96</v>
      </c>
      <c r="N104" s="17">
        <v>0</v>
      </c>
      <c r="O104" s="17">
        <v>254980.38</v>
      </c>
      <c r="P104" s="17">
        <v>647046.02</v>
      </c>
      <c r="Q104" s="17">
        <f t="shared" si="7"/>
        <v>902026.4</v>
      </c>
      <c r="R104" s="17">
        <v>1045180.02</v>
      </c>
      <c r="S104" s="17">
        <v>16371781</v>
      </c>
      <c r="T104" s="17">
        <v>6342702</v>
      </c>
      <c r="U104" s="17">
        <f t="shared" si="8"/>
        <v>22714483</v>
      </c>
      <c r="V104" s="19">
        <f t="shared" si="9"/>
        <v>92888541.491506606</v>
      </c>
    </row>
    <row r="105" spans="2:22" s="9" customFormat="1" ht="12.75" customHeight="1" x14ac:dyDescent="0.15">
      <c r="B105" s="15">
        <v>102</v>
      </c>
      <c r="C105" s="20" t="s">
        <v>122</v>
      </c>
      <c r="D105" s="17">
        <v>2730975.7998033841</v>
      </c>
      <c r="E105" s="17">
        <v>-332282.39999999997</v>
      </c>
      <c r="F105" s="17">
        <f t="shared" si="5"/>
        <v>2398693.3998033842</v>
      </c>
      <c r="G105" s="17">
        <v>445487.20737801999</v>
      </c>
      <c r="H105" s="17">
        <v>-160104.76</v>
      </c>
      <c r="I105" s="17">
        <f t="shared" si="6"/>
        <v>285382.44737801998</v>
      </c>
      <c r="J105" s="17">
        <v>25875.200000000001</v>
      </c>
      <c r="K105" s="17">
        <v>15013.09</v>
      </c>
      <c r="L105" s="17">
        <v>4958.67</v>
      </c>
      <c r="M105" s="18">
        <v>17971.150000000001</v>
      </c>
      <c r="N105" s="17">
        <v>0</v>
      </c>
      <c r="O105" s="17">
        <v>21672.79</v>
      </c>
      <c r="P105" s="17">
        <v>54997.53</v>
      </c>
      <c r="Q105" s="17">
        <f t="shared" si="7"/>
        <v>76670.320000000007</v>
      </c>
      <c r="R105" s="17">
        <v>88838.07</v>
      </c>
      <c r="S105" s="17">
        <v>0</v>
      </c>
      <c r="T105" s="17">
        <v>203452</v>
      </c>
      <c r="U105" s="17">
        <f t="shared" si="8"/>
        <v>203452</v>
      </c>
      <c r="V105" s="19">
        <f t="shared" si="9"/>
        <v>3116854.3471814035</v>
      </c>
    </row>
    <row r="106" spans="2:22" s="9" customFormat="1" ht="12.75" customHeight="1" x14ac:dyDescent="0.15">
      <c r="B106" s="15">
        <v>103</v>
      </c>
      <c r="C106" s="20" t="s">
        <v>123</v>
      </c>
      <c r="D106" s="17">
        <v>1871893.2457970949</v>
      </c>
      <c r="E106" s="17">
        <v>-112075.98333333334</v>
      </c>
      <c r="F106" s="17">
        <f t="shared" si="5"/>
        <v>1759817.2624637615</v>
      </c>
      <c r="G106" s="17">
        <v>239050.78668552433</v>
      </c>
      <c r="H106" s="17">
        <v>-59241.9</v>
      </c>
      <c r="I106" s="17">
        <f t="shared" si="6"/>
        <v>179808.88668552434</v>
      </c>
      <c r="J106" s="17">
        <v>19674.46</v>
      </c>
      <c r="K106" s="17">
        <v>9816.6</v>
      </c>
      <c r="L106" s="17">
        <v>3365.58</v>
      </c>
      <c r="M106" s="18">
        <v>13644.98</v>
      </c>
      <c r="N106" s="17">
        <v>0</v>
      </c>
      <c r="O106" s="17">
        <v>17042.59</v>
      </c>
      <c r="P106" s="17">
        <v>43247.78</v>
      </c>
      <c r="Q106" s="17">
        <f t="shared" si="7"/>
        <v>60290.369999999995</v>
      </c>
      <c r="R106" s="17">
        <v>69858.58</v>
      </c>
      <c r="S106" s="17">
        <v>0</v>
      </c>
      <c r="T106" s="17">
        <v>325757</v>
      </c>
      <c r="U106" s="17">
        <f t="shared" si="8"/>
        <v>325757</v>
      </c>
      <c r="V106" s="19">
        <f t="shared" si="9"/>
        <v>2442033.7191492859</v>
      </c>
    </row>
    <row r="107" spans="2:22" s="9" customFormat="1" ht="12.75" customHeight="1" x14ac:dyDescent="0.15">
      <c r="B107" s="15">
        <v>104</v>
      </c>
      <c r="C107" s="20" t="s">
        <v>124</v>
      </c>
      <c r="D107" s="17">
        <v>1416009.7213841984</v>
      </c>
      <c r="E107" s="17">
        <v>-105299.28666666667</v>
      </c>
      <c r="F107" s="17">
        <f t="shared" si="5"/>
        <v>1310710.4347175318</v>
      </c>
      <c r="G107" s="17">
        <v>201039.70748778101</v>
      </c>
      <c r="H107" s="17">
        <v>-51519.360000000001</v>
      </c>
      <c r="I107" s="17">
        <f t="shared" si="6"/>
        <v>149520.34748778102</v>
      </c>
      <c r="J107" s="17">
        <v>13954.32</v>
      </c>
      <c r="K107" s="17">
        <v>7611.33</v>
      </c>
      <c r="L107" s="17">
        <v>2645</v>
      </c>
      <c r="M107" s="18">
        <v>6581.22</v>
      </c>
      <c r="N107" s="17">
        <v>0</v>
      </c>
      <c r="O107" s="17">
        <v>8147.82</v>
      </c>
      <c r="P107" s="17">
        <v>20676.150000000001</v>
      </c>
      <c r="Q107" s="17">
        <f t="shared" si="7"/>
        <v>28823.97</v>
      </c>
      <c r="R107" s="17">
        <v>33398.400000000001</v>
      </c>
      <c r="S107" s="17">
        <v>0</v>
      </c>
      <c r="T107" s="17">
        <v>29458</v>
      </c>
      <c r="U107" s="17">
        <f t="shared" si="8"/>
        <v>29458</v>
      </c>
      <c r="V107" s="19">
        <f t="shared" si="9"/>
        <v>1582703.0222053127</v>
      </c>
    </row>
    <row r="108" spans="2:22" s="9" customFormat="1" ht="12.75" customHeight="1" x14ac:dyDescent="0.15">
      <c r="B108" s="15">
        <v>105</v>
      </c>
      <c r="C108" s="20" t="s">
        <v>125</v>
      </c>
      <c r="D108" s="17">
        <v>1160550.7964602301</v>
      </c>
      <c r="E108" s="17">
        <v>-52187.78</v>
      </c>
      <c r="F108" s="17">
        <f t="shared" si="5"/>
        <v>1108363.0164602301</v>
      </c>
      <c r="G108" s="17">
        <v>146804.53406938969</v>
      </c>
      <c r="H108" s="17">
        <v>0</v>
      </c>
      <c r="I108" s="17">
        <f t="shared" si="6"/>
        <v>146804.53406938969</v>
      </c>
      <c r="J108" s="17">
        <v>11824.24</v>
      </c>
      <c r="K108" s="17">
        <v>6130.45</v>
      </c>
      <c r="L108" s="17">
        <v>2187.4</v>
      </c>
      <c r="M108" s="18">
        <v>6595.82</v>
      </c>
      <c r="N108" s="17">
        <v>0</v>
      </c>
      <c r="O108" s="17">
        <v>8059.71</v>
      </c>
      <c r="P108" s="17">
        <v>20452.57</v>
      </c>
      <c r="Q108" s="17">
        <f t="shared" si="7"/>
        <v>28512.28</v>
      </c>
      <c r="R108" s="17">
        <v>33037.24</v>
      </c>
      <c r="S108" s="17">
        <v>18740</v>
      </c>
      <c r="T108" s="17">
        <v>0</v>
      </c>
      <c r="U108" s="17">
        <f t="shared" si="8"/>
        <v>18740</v>
      </c>
      <c r="V108" s="19">
        <f t="shared" si="9"/>
        <v>1362194.9805296196</v>
      </c>
    </row>
    <row r="109" spans="2:22" s="9" customFormat="1" ht="12.75" customHeight="1" x14ac:dyDescent="0.15">
      <c r="B109" s="15">
        <v>106</v>
      </c>
      <c r="C109" s="20" t="s">
        <v>126</v>
      </c>
      <c r="D109" s="17">
        <v>3607845.03601202</v>
      </c>
      <c r="E109" s="17">
        <v>-231012.99666666667</v>
      </c>
      <c r="F109" s="17">
        <f t="shared" si="5"/>
        <v>3376832.0393453534</v>
      </c>
      <c r="G109" s="17">
        <v>629543.45999770879</v>
      </c>
      <c r="H109" s="17">
        <v>-121715.16</v>
      </c>
      <c r="I109" s="17">
        <f t="shared" si="6"/>
        <v>507828.29999770876</v>
      </c>
      <c r="J109" s="17">
        <v>38426.17</v>
      </c>
      <c r="K109" s="17">
        <v>18850.310000000001</v>
      </c>
      <c r="L109" s="17">
        <v>6370.33</v>
      </c>
      <c r="M109" s="18">
        <v>27934.07</v>
      </c>
      <c r="N109" s="17">
        <v>0</v>
      </c>
      <c r="O109" s="17">
        <v>35777.82</v>
      </c>
      <c r="P109" s="17">
        <v>90790.87</v>
      </c>
      <c r="Q109" s="17">
        <f t="shared" si="7"/>
        <v>126568.69</v>
      </c>
      <c r="R109" s="17">
        <v>146655.42000000001</v>
      </c>
      <c r="S109" s="17">
        <v>74813</v>
      </c>
      <c r="T109" s="17">
        <v>83964</v>
      </c>
      <c r="U109" s="17">
        <f t="shared" si="8"/>
        <v>158777</v>
      </c>
      <c r="V109" s="19">
        <f t="shared" si="9"/>
        <v>4408242.3293430619</v>
      </c>
    </row>
    <row r="110" spans="2:22" s="9" customFormat="1" ht="12.75" customHeight="1" x14ac:dyDescent="0.15">
      <c r="B110" s="15">
        <v>107</v>
      </c>
      <c r="C110" s="20" t="s">
        <v>127</v>
      </c>
      <c r="D110" s="17">
        <v>3777047.7185565988</v>
      </c>
      <c r="E110" s="17">
        <v>-244325.35333333336</v>
      </c>
      <c r="F110" s="17">
        <f t="shared" si="5"/>
        <v>3532722.3652232653</v>
      </c>
      <c r="G110" s="17">
        <v>646494.35253728984</v>
      </c>
      <c r="H110" s="17">
        <v>0</v>
      </c>
      <c r="I110" s="17">
        <f t="shared" si="6"/>
        <v>646494.35253728984</v>
      </c>
      <c r="J110" s="17">
        <v>41900.26</v>
      </c>
      <c r="K110" s="17">
        <v>19447.240000000002</v>
      </c>
      <c r="L110" s="17">
        <v>6396.73</v>
      </c>
      <c r="M110" s="18">
        <v>29194.799999999999</v>
      </c>
      <c r="N110" s="17">
        <v>0</v>
      </c>
      <c r="O110" s="17">
        <v>37080.51</v>
      </c>
      <c r="P110" s="17">
        <v>94096.61</v>
      </c>
      <c r="Q110" s="17">
        <f t="shared" si="7"/>
        <v>131177.12</v>
      </c>
      <c r="R110" s="17">
        <v>151995.22</v>
      </c>
      <c r="S110" s="17">
        <v>15831</v>
      </c>
      <c r="T110" s="17">
        <v>0</v>
      </c>
      <c r="U110" s="17">
        <f t="shared" si="8"/>
        <v>15831</v>
      </c>
      <c r="V110" s="19">
        <f t="shared" si="9"/>
        <v>4575159.0877605556</v>
      </c>
    </row>
    <row r="111" spans="2:22" s="9" customFormat="1" ht="12.75" customHeight="1" x14ac:dyDescent="0.15">
      <c r="B111" s="15">
        <v>108</v>
      </c>
      <c r="C111" s="20" t="s">
        <v>128</v>
      </c>
      <c r="D111" s="17">
        <v>6422263.3864640398</v>
      </c>
      <c r="E111" s="17">
        <v>-868837.79999999993</v>
      </c>
      <c r="F111" s="17">
        <f t="shared" si="5"/>
        <v>5553425.58646404</v>
      </c>
      <c r="G111" s="17">
        <v>1109690.4701333288</v>
      </c>
      <c r="H111" s="17">
        <v>0</v>
      </c>
      <c r="I111" s="17">
        <f t="shared" si="6"/>
        <v>1109690.4701333288</v>
      </c>
      <c r="J111" s="17">
        <v>61165.61</v>
      </c>
      <c r="K111" s="17">
        <v>35354.31</v>
      </c>
      <c r="L111" s="17">
        <v>11402.15</v>
      </c>
      <c r="M111" s="18">
        <v>45046.26</v>
      </c>
      <c r="N111" s="17">
        <v>0</v>
      </c>
      <c r="O111" s="17">
        <v>53757.95</v>
      </c>
      <c r="P111" s="17">
        <v>136417.79</v>
      </c>
      <c r="Q111" s="17">
        <f t="shared" si="7"/>
        <v>190175.74</v>
      </c>
      <c r="R111" s="17">
        <v>220357.05</v>
      </c>
      <c r="S111" s="17">
        <v>374989</v>
      </c>
      <c r="T111" s="17">
        <v>0</v>
      </c>
      <c r="U111" s="17">
        <f t="shared" si="8"/>
        <v>374989</v>
      </c>
      <c r="V111" s="19">
        <f t="shared" si="9"/>
        <v>7601606.1765973689</v>
      </c>
    </row>
    <row r="112" spans="2:22" s="9" customFormat="1" ht="12.75" customHeight="1" x14ac:dyDescent="0.15">
      <c r="B112" s="15">
        <v>109</v>
      </c>
      <c r="C112" s="20" t="s">
        <v>129</v>
      </c>
      <c r="D112" s="17">
        <v>2423576.1959495135</v>
      </c>
      <c r="E112" s="17">
        <v>-141965.53</v>
      </c>
      <c r="F112" s="17">
        <f t="shared" si="5"/>
        <v>2281610.6659495137</v>
      </c>
      <c r="G112" s="17">
        <v>339513.37587647402</v>
      </c>
      <c r="H112" s="17">
        <v>-72917.36</v>
      </c>
      <c r="I112" s="17">
        <f t="shared" si="6"/>
        <v>266596.01587647403</v>
      </c>
      <c r="J112" s="17">
        <v>24135.88</v>
      </c>
      <c r="K112" s="17">
        <v>12937.97</v>
      </c>
      <c r="L112" s="17">
        <v>4578.05</v>
      </c>
      <c r="M112" s="18">
        <v>345786.73</v>
      </c>
      <c r="N112" s="17">
        <v>0</v>
      </c>
      <c r="O112" s="17">
        <v>21912.39</v>
      </c>
      <c r="P112" s="17">
        <v>55605.53</v>
      </c>
      <c r="Q112" s="17">
        <f t="shared" si="7"/>
        <v>77517.919999999998</v>
      </c>
      <c r="R112" s="17">
        <v>89820.19</v>
      </c>
      <c r="S112" s="17">
        <v>0</v>
      </c>
      <c r="T112" s="17">
        <v>0</v>
      </c>
      <c r="U112" s="17">
        <f t="shared" si="8"/>
        <v>0</v>
      </c>
      <c r="V112" s="19">
        <f t="shared" si="9"/>
        <v>3102983.4218259873</v>
      </c>
    </row>
    <row r="113" spans="2:22" s="9" customFormat="1" ht="12.75" customHeight="1" x14ac:dyDescent="0.15">
      <c r="B113" s="15">
        <v>110</v>
      </c>
      <c r="C113" s="20" t="s">
        <v>130</v>
      </c>
      <c r="D113" s="17">
        <v>1256118.5318372154</v>
      </c>
      <c r="E113" s="17">
        <v>-24098.196666666667</v>
      </c>
      <c r="F113" s="17">
        <f t="shared" si="5"/>
        <v>1232020.3351705486</v>
      </c>
      <c r="G113" s="17">
        <v>88647.326720616198</v>
      </c>
      <c r="H113" s="17">
        <v>-13193.3</v>
      </c>
      <c r="I113" s="17">
        <f t="shared" si="6"/>
        <v>75454.026720616195</v>
      </c>
      <c r="J113" s="17">
        <v>14883.5</v>
      </c>
      <c r="K113" s="17">
        <v>6234.95</v>
      </c>
      <c r="L113" s="17">
        <v>2112.35</v>
      </c>
      <c r="M113" s="18">
        <v>65186.8</v>
      </c>
      <c r="N113" s="17">
        <v>0</v>
      </c>
      <c r="O113" s="17">
        <v>4155.8100000000004</v>
      </c>
      <c r="P113" s="17">
        <v>10545.92</v>
      </c>
      <c r="Q113" s="17">
        <f t="shared" si="7"/>
        <v>14701.73</v>
      </c>
      <c r="R113" s="17">
        <v>17034.93</v>
      </c>
      <c r="S113" s="17">
        <v>0</v>
      </c>
      <c r="T113" s="17">
        <v>5366</v>
      </c>
      <c r="U113" s="17">
        <f t="shared" si="8"/>
        <v>5366</v>
      </c>
      <c r="V113" s="19">
        <f t="shared" si="9"/>
        <v>1432994.6218911649</v>
      </c>
    </row>
    <row r="114" spans="2:22" s="9" customFormat="1" ht="12.75" customHeight="1" x14ac:dyDescent="0.15">
      <c r="B114" s="15">
        <v>111</v>
      </c>
      <c r="C114" s="20" t="s">
        <v>131</v>
      </c>
      <c r="D114" s="17">
        <v>1867907.0153392472</v>
      </c>
      <c r="E114" s="17">
        <v>-133814.39666666667</v>
      </c>
      <c r="F114" s="17">
        <f t="shared" si="5"/>
        <v>1734092.6186725805</v>
      </c>
      <c r="G114" s="17">
        <v>320413.36898599309</v>
      </c>
      <c r="H114" s="17">
        <v>0</v>
      </c>
      <c r="I114" s="17">
        <f t="shared" si="6"/>
        <v>320413.36898599309</v>
      </c>
      <c r="J114" s="17">
        <v>19683.72</v>
      </c>
      <c r="K114" s="17">
        <v>9812.93</v>
      </c>
      <c r="L114" s="17">
        <v>3297.87</v>
      </c>
      <c r="M114" s="18">
        <v>409724.09</v>
      </c>
      <c r="N114" s="17">
        <v>0</v>
      </c>
      <c r="O114" s="17">
        <v>24636.12</v>
      </c>
      <c r="P114" s="17">
        <v>62517.36</v>
      </c>
      <c r="Q114" s="17">
        <f t="shared" si="7"/>
        <v>87153.48</v>
      </c>
      <c r="R114" s="17">
        <v>100984.93</v>
      </c>
      <c r="S114" s="17">
        <v>51968</v>
      </c>
      <c r="T114" s="17">
        <v>87718</v>
      </c>
      <c r="U114" s="17">
        <f t="shared" si="8"/>
        <v>139686</v>
      </c>
      <c r="V114" s="19">
        <f t="shared" si="9"/>
        <v>2824849.0076585738</v>
      </c>
    </row>
    <row r="115" spans="2:22" s="9" customFormat="1" ht="12.75" customHeight="1" x14ac:dyDescent="0.15">
      <c r="B115" s="15">
        <v>112</v>
      </c>
      <c r="C115" s="20" t="s">
        <v>132</v>
      </c>
      <c r="D115" s="17">
        <v>1456814.8228715723</v>
      </c>
      <c r="E115" s="17">
        <v>-113196.84666666666</v>
      </c>
      <c r="F115" s="17">
        <f t="shared" si="5"/>
        <v>1343617.9762049057</v>
      </c>
      <c r="G115" s="17">
        <v>115248.56725808507</v>
      </c>
      <c r="H115" s="17">
        <v>0</v>
      </c>
      <c r="I115" s="17">
        <f t="shared" si="6"/>
        <v>115248.56725808507</v>
      </c>
      <c r="J115" s="17">
        <v>14629.98</v>
      </c>
      <c r="K115" s="17">
        <v>7788.99</v>
      </c>
      <c r="L115" s="17">
        <v>2666.04</v>
      </c>
      <c r="M115" s="18">
        <v>422844.37</v>
      </c>
      <c r="N115" s="17">
        <v>0</v>
      </c>
      <c r="O115" s="17">
        <v>22709.599999999999</v>
      </c>
      <c r="P115" s="17">
        <v>57628.56</v>
      </c>
      <c r="Q115" s="17">
        <f t="shared" si="7"/>
        <v>80338.16</v>
      </c>
      <c r="R115" s="17">
        <v>93088</v>
      </c>
      <c r="S115" s="17">
        <v>36366</v>
      </c>
      <c r="T115" s="17">
        <v>0</v>
      </c>
      <c r="U115" s="17">
        <f t="shared" si="8"/>
        <v>36366</v>
      </c>
      <c r="V115" s="19">
        <f t="shared" si="9"/>
        <v>2116588.0834629908</v>
      </c>
    </row>
    <row r="116" spans="2:22" s="9" customFormat="1" ht="12.75" customHeight="1" x14ac:dyDescent="0.15">
      <c r="B116" s="15">
        <v>113</v>
      </c>
      <c r="C116" s="20" t="s">
        <v>133</v>
      </c>
      <c r="D116" s="17">
        <v>359541.83846198954</v>
      </c>
      <c r="E116" s="17">
        <v>-21729.626666666667</v>
      </c>
      <c r="F116" s="17">
        <f t="shared" si="5"/>
        <v>337812.21179532289</v>
      </c>
      <c r="G116" s="17">
        <v>37537.284527759337</v>
      </c>
      <c r="H116" s="17">
        <v>0</v>
      </c>
      <c r="I116" s="17">
        <f t="shared" si="6"/>
        <v>37537.284527759337</v>
      </c>
      <c r="J116" s="17">
        <v>3223.46</v>
      </c>
      <c r="K116" s="17">
        <v>1982.13</v>
      </c>
      <c r="L116" s="17">
        <v>734.49</v>
      </c>
      <c r="M116" s="18">
        <v>2884.12</v>
      </c>
      <c r="N116" s="17">
        <v>0</v>
      </c>
      <c r="O116" s="17">
        <v>3819.61</v>
      </c>
      <c r="P116" s="17">
        <v>9692.75</v>
      </c>
      <c r="Q116" s="17">
        <f t="shared" si="7"/>
        <v>13512.36</v>
      </c>
      <c r="R116" s="17">
        <v>15656.8</v>
      </c>
      <c r="S116" s="17">
        <v>0</v>
      </c>
      <c r="T116" s="17">
        <v>0</v>
      </c>
      <c r="U116" s="17">
        <f t="shared" si="8"/>
        <v>0</v>
      </c>
      <c r="V116" s="19">
        <f t="shared" si="9"/>
        <v>413342.85632308223</v>
      </c>
    </row>
    <row r="117" spans="2:22" s="9" customFormat="1" ht="12.75" customHeight="1" x14ac:dyDescent="0.15">
      <c r="B117" s="15">
        <v>114</v>
      </c>
      <c r="C117" s="20" t="s">
        <v>134</v>
      </c>
      <c r="D117" s="17">
        <v>1074262.2348880612</v>
      </c>
      <c r="E117" s="17">
        <v>-101030.55333333333</v>
      </c>
      <c r="F117" s="17">
        <f t="shared" si="5"/>
        <v>973231.68155472784</v>
      </c>
      <c r="G117" s="17">
        <v>185444.93390490644</v>
      </c>
      <c r="H117" s="17">
        <v>-51517.14</v>
      </c>
      <c r="I117" s="17">
        <f t="shared" si="6"/>
        <v>133927.79390490643</v>
      </c>
      <c r="J117" s="17">
        <v>10849</v>
      </c>
      <c r="K117" s="17">
        <v>5753.96</v>
      </c>
      <c r="L117" s="17">
        <v>1914.41</v>
      </c>
      <c r="M117" s="18">
        <v>8676.84</v>
      </c>
      <c r="N117" s="17">
        <v>0</v>
      </c>
      <c r="O117" s="17">
        <v>11201.3</v>
      </c>
      <c r="P117" s="17">
        <v>28424.75</v>
      </c>
      <c r="Q117" s="17">
        <f t="shared" si="7"/>
        <v>39626.050000000003</v>
      </c>
      <c r="R117" s="17">
        <v>45914.79</v>
      </c>
      <c r="S117" s="17">
        <v>3571</v>
      </c>
      <c r="T117" s="17">
        <v>0</v>
      </c>
      <c r="U117" s="17">
        <f t="shared" si="8"/>
        <v>3571</v>
      </c>
      <c r="V117" s="19">
        <f t="shared" si="9"/>
        <v>1223465.5254596344</v>
      </c>
    </row>
    <row r="118" spans="2:22" s="9" customFormat="1" ht="12.75" customHeight="1" x14ac:dyDescent="0.15">
      <c r="B118" s="15">
        <v>115</v>
      </c>
      <c r="C118" s="20" t="s">
        <v>135</v>
      </c>
      <c r="D118" s="17">
        <v>957394.45234051452</v>
      </c>
      <c r="E118" s="17">
        <v>-114113.95</v>
      </c>
      <c r="F118" s="17">
        <f t="shared" si="5"/>
        <v>843280.50234051456</v>
      </c>
      <c r="G118" s="17">
        <v>126958.29282578865</v>
      </c>
      <c r="H118" s="17">
        <v>0</v>
      </c>
      <c r="I118" s="17">
        <f t="shared" si="6"/>
        <v>126958.29282578865</v>
      </c>
      <c r="J118" s="17">
        <v>8789.59</v>
      </c>
      <c r="K118" s="17">
        <v>5309.12</v>
      </c>
      <c r="L118" s="17">
        <v>1788.87</v>
      </c>
      <c r="M118" s="18">
        <v>128917.46</v>
      </c>
      <c r="N118" s="17">
        <v>0</v>
      </c>
      <c r="O118" s="17">
        <v>7754.96</v>
      </c>
      <c r="P118" s="17">
        <v>19679.21</v>
      </c>
      <c r="Q118" s="17">
        <f t="shared" si="7"/>
        <v>27434.17</v>
      </c>
      <c r="R118" s="17">
        <v>31788.03</v>
      </c>
      <c r="S118" s="17">
        <v>0</v>
      </c>
      <c r="T118" s="17">
        <v>49331</v>
      </c>
      <c r="U118" s="17">
        <f t="shared" si="8"/>
        <v>49331</v>
      </c>
      <c r="V118" s="19">
        <f t="shared" si="9"/>
        <v>1223597.0351663032</v>
      </c>
    </row>
    <row r="119" spans="2:22" s="9" customFormat="1" ht="12.75" customHeight="1" x14ac:dyDescent="0.15">
      <c r="B119" s="15">
        <v>116</v>
      </c>
      <c r="C119" s="20" t="s">
        <v>136</v>
      </c>
      <c r="D119" s="17">
        <v>834040.17854480888</v>
      </c>
      <c r="E119" s="17">
        <v>-138713.26</v>
      </c>
      <c r="F119" s="17">
        <f t="shared" si="5"/>
        <v>695326.91854480887</v>
      </c>
      <c r="G119" s="17">
        <v>132493.26114450762</v>
      </c>
      <c r="H119" s="17">
        <v>0</v>
      </c>
      <c r="I119" s="17">
        <f t="shared" si="6"/>
        <v>132493.26114450762</v>
      </c>
      <c r="J119" s="17">
        <v>7262.68</v>
      </c>
      <c r="K119" s="17">
        <v>4740.21</v>
      </c>
      <c r="L119" s="17">
        <v>1527.56</v>
      </c>
      <c r="M119" s="18">
        <v>4917.43</v>
      </c>
      <c r="N119" s="17">
        <v>0</v>
      </c>
      <c r="O119" s="17">
        <v>6518.44</v>
      </c>
      <c r="P119" s="17">
        <v>16541.400000000001</v>
      </c>
      <c r="Q119" s="17">
        <f t="shared" si="7"/>
        <v>23059.84</v>
      </c>
      <c r="R119" s="17">
        <v>26719.48</v>
      </c>
      <c r="S119" s="17">
        <v>0</v>
      </c>
      <c r="T119" s="17">
        <v>37274</v>
      </c>
      <c r="U119" s="17">
        <f t="shared" si="8"/>
        <v>37274</v>
      </c>
      <c r="V119" s="19">
        <f t="shared" si="9"/>
        <v>933321.37968931661</v>
      </c>
    </row>
    <row r="120" spans="2:22" s="9" customFormat="1" ht="12.75" customHeight="1" x14ac:dyDescent="0.15">
      <c r="B120" s="15">
        <v>117</v>
      </c>
      <c r="C120" s="20" t="s">
        <v>137</v>
      </c>
      <c r="D120" s="17">
        <v>664344.64577471977</v>
      </c>
      <c r="E120" s="17">
        <v>-26173.119999999999</v>
      </c>
      <c r="F120" s="17">
        <f t="shared" si="5"/>
        <v>638171.52577471978</v>
      </c>
      <c r="G120" s="17">
        <v>71167.266279914576</v>
      </c>
      <c r="H120" s="17">
        <v>0</v>
      </c>
      <c r="I120" s="17">
        <f t="shared" si="6"/>
        <v>71167.266279914576</v>
      </c>
      <c r="J120" s="17">
        <v>6521.3</v>
      </c>
      <c r="K120" s="17">
        <v>3547.82</v>
      </c>
      <c r="L120" s="17">
        <v>1300.4000000000001</v>
      </c>
      <c r="M120" s="18">
        <v>3300.92</v>
      </c>
      <c r="N120" s="17">
        <v>0</v>
      </c>
      <c r="O120" s="17">
        <v>4298.8100000000004</v>
      </c>
      <c r="P120" s="17">
        <v>10908.79</v>
      </c>
      <c r="Q120" s="17">
        <f t="shared" si="7"/>
        <v>15207.600000000002</v>
      </c>
      <c r="R120" s="17">
        <v>17621.09</v>
      </c>
      <c r="S120" s="17">
        <v>0</v>
      </c>
      <c r="T120" s="17">
        <v>6818</v>
      </c>
      <c r="U120" s="17">
        <f t="shared" si="8"/>
        <v>6818</v>
      </c>
      <c r="V120" s="19">
        <f t="shared" si="9"/>
        <v>763655.92205463431</v>
      </c>
    </row>
    <row r="121" spans="2:22" s="9" customFormat="1" ht="12.75" customHeight="1" x14ac:dyDescent="0.15">
      <c r="B121" s="15">
        <v>118</v>
      </c>
      <c r="C121" s="20" t="s">
        <v>138</v>
      </c>
      <c r="D121" s="17">
        <v>341487.31400960858</v>
      </c>
      <c r="E121" s="17">
        <v>-16714.846666666668</v>
      </c>
      <c r="F121" s="17">
        <f t="shared" si="5"/>
        <v>324772.46734294191</v>
      </c>
      <c r="G121" s="17">
        <v>75597.016898104121</v>
      </c>
      <c r="H121" s="17">
        <v>0</v>
      </c>
      <c r="I121" s="17">
        <f t="shared" si="6"/>
        <v>75597.016898104121</v>
      </c>
      <c r="J121" s="17">
        <v>3176.64</v>
      </c>
      <c r="K121" s="17">
        <v>1857.97</v>
      </c>
      <c r="L121" s="17">
        <v>688.62</v>
      </c>
      <c r="M121" s="18">
        <v>47052.87</v>
      </c>
      <c r="N121" s="17">
        <v>0</v>
      </c>
      <c r="O121" s="17">
        <v>2987.04</v>
      </c>
      <c r="P121" s="17">
        <v>7580.01</v>
      </c>
      <c r="Q121" s="17">
        <f t="shared" si="7"/>
        <v>10567.05</v>
      </c>
      <c r="R121" s="17">
        <v>12244.06</v>
      </c>
      <c r="S121" s="17">
        <v>0</v>
      </c>
      <c r="T121" s="17">
        <v>0</v>
      </c>
      <c r="U121" s="17">
        <f t="shared" si="8"/>
        <v>0</v>
      </c>
      <c r="V121" s="19">
        <f t="shared" si="9"/>
        <v>475956.69424104597</v>
      </c>
    </row>
    <row r="122" spans="2:22" s="9" customFormat="1" ht="12.75" customHeight="1" x14ac:dyDescent="0.15">
      <c r="B122" s="15">
        <v>119</v>
      </c>
      <c r="C122" s="20" t="s">
        <v>139</v>
      </c>
      <c r="D122" s="17">
        <v>286891.58895283192</v>
      </c>
      <c r="E122" s="17">
        <v>-11926.69</v>
      </c>
      <c r="F122" s="17">
        <f t="shared" si="5"/>
        <v>274964.89895283192</v>
      </c>
      <c r="G122" s="17">
        <v>33227.833274069555</v>
      </c>
      <c r="H122" s="17">
        <v>0</v>
      </c>
      <c r="I122" s="17">
        <f t="shared" si="6"/>
        <v>33227.833274069555</v>
      </c>
      <c r="J122" s="17">
        <v>2480.4299999999998</v>
      </c>
      <c r="K122" s="17">
        <v>1591.09</v>
      </c>
      <c r="L122" s="17">
        <v>613.59</v>
      </c>
      <c r="M122" s="18">
        <v>35603.26</v>
      </c>
      <c r="N122" s="17">
        <v>0</v>
      </c>
      <c r="O122" s="17">
        <v>2180.63</v>
      </c>
      <c r="P122" s="17">
        <v>5533.63</v>
      </c>
      <c r="Q122" s="17">
        <f t="shared" si="7"/>
        <v>7714.26</v>
      </c>
      <c r="R122" s="17">
        <v>8938.5300000000007</v>
      </c>
      <c r="S122" s="17">
        <v>0</v>
      </c>
      <c r="T122" s="17">
        <v>0</v>
      </c>
      <c r="U122" s="17">
        <f t="shared" si="8"/>
        <v>0</v>
      </c>
      <c r="V122" s="19">
        <f t="shared" si="9"/>
        <v>365133.89222690155</v>
      </c>
    </row>
    <row r="123" spans="2:22" s="9" customFormat="1" ht="12.75" customHeight="1" x14ac:dyDescent="0.15">
      <c r="B123" s="15">
        <v>120</v>
      </c>
      <c r="C123" s="20" t="s">
        <v>140</v>
      </c>
      <c r="D123" s="17">
        <v>237201.87187241236</v>
      </c>
      <c r="E123" s="17">
        <v>-11615.896666666667</v>
      </c>
      <c r="F123" s="17">
        <f t="shared" si="5"/>
        <v>225585.97520574569</v>
      </c>
      <c r="G123" s="17">
        <v>43324.696959797649</v>
      </c>
      <c r="H123" s="17">
        <v>-6403.68</v>
      </c>
      <c r="I123" s="17">
        <f t="shared" si="6"/>
        <v>36921.016959797649</v>
      </c>
      <c r="J123" s="17">
        <v>2622.38</v>
      </c>
      <c r="K123" s="17">
        <v>1218.43</v>
      </c>
      <c r="L123" s="17">
        <v>412.04</v>
      </c>
      <c r="M123" s="18">
        <v>1541.75</v>
      </c>
      <c r="N123" s="17">
        <v>0</v>
      </c>
      <c r="O123" s="17">
        <v>2004.07</v>
      </c>
      <c r="P123" s="17">
        <v>5085.6000000000004</v>
      </c>
      <c r="Q123" s="17">
        <f t="shared" si="7"/>
        <v>7089.67</v>
      </c>
      <c r="R123" s="17">
        <v>8214.82</v>
      </c>
      <c r="S123" s="17">
        <v>0</v>
      </c>
      <c r="T123" s="17">
        <v>0</v>
      </c>
      <c r="U123" s="17">
        <f t="shared" si="8"/>
        <v>0</v>
      </c>
      <c r="V123" s="19">
        <f t="shared" si="9"/>
        <v>283606.08216554334</v>
      </c>
    </row>
    <row r="124" spans="2:22" s="9" customFormat="1" ht="12.75" customHeight="1" x14ac:dyDescent="0.15">
      <c r="B124" s="15">
        <v>121</v>
      </c>
      <c r="C124" s="20" t="s">
        <v>141</v>
      </c>
      <c r="D124" s="17">
        <v>404602.49301718833</v>
      </c>
      <c r="E124" s="17">
        <v>-23170.28</v>
      </c>
      <c r="F124" s="17">
        <f t="shared" si="5"/>
        <v>381432.21301718836</v>
      </c>
      <c r="G124" s="17">
        <v>86830.67516714157</v>
      </c>
      <c r="H124" s="17">
        <v>0</v>
      </c>
      <c r="I124" s="17">
        <f t="shared" si="6"/>
        <v>86830.67516714157</v>
      </c>
      <c r="J124" s="17">
        <v>4272.12</v>
      </c>
      <c r="K124" s="17">
        <v>2117.17</v>
      </c>
      <c r="L124" s="17">
        <v>726.85</v>
      </c>
      <c r="M124" s="18">
        <v>3075.33</v>
      </c>
      <c r="N124" s="17">
        <v>0</v>
      </c>
      <c r="O124" s="17">
        <v>3938.04</v>
      </c>
      <c r="P124" s="17">
        <v>9993.2800000000007</v>
      </c>
      <c r="Q124" s="17">
        <f t="shared" si="7"/>
        <v>13931.32</v>
      </c>
      <c r="R124" s="17">
        <v>16142.24</v>
      </c>
      <c r="S124" s="17">
        <v>0</v>
      </c>
      <c r="T124" s="17">
        <v>0</v>
      </c>
      <c r="U124" s="17">
        <f t="shared" si="8"/>
        <v>0</v>
      </c>
      <c r="V124" s="19">
        <f t="shared" si="9"/>
        <v>508527.91818432993</v>
      </c>
    </row>
    <row r="125" spans="2:22" s="9" customFormat="1" ht="12.75" customHeight="1" x14ac:dyDescent="0.15">
      <c r="B125" s="15">
        <v>122</v>
      </c>
      <c r="C125" s="20" t="s">
        <v>142</v>
      </c>
      <c r="D125" s="17">
        <v>1034144.4802005056</v>
      </c>
      <c r="E125" s="17">
        <v>-175978.43333333335</v>
      </c>
      <c r="F125" s="17">
        <f t="shared" si="5"/>
        <v>858166.04686717223</v>
      </c>
      <c r="G125" s="17">
        <v>169647.69606752307</v>
      </c>
      <c r="H125" s="17">
        <v>-80584</v>
      </c>
      <c r="I125" s="17">
        <f t="shared" si="6"/>
        <v>89063.696067523066</v>
      </c>
      <c r="J125" s="17">
        <v>9844.9699999999993</v>
      </c>
      <c r="K125" s="17">
        <v>5736.52</v>
      </c>
      <c r="L125" s="17">
        <v>1750.68</v>
      </c>
      <c r="M125" s="18">
        <v>4752.43</v>
      </c>
      <c r="N125" s="17">
        <v>0</v>
      </c>
      <c r="O125" s="17">
        <v>6036.09</v>
      </c>
      <c r="P125" s="17">
        <v>15317.38</v>
      </c>
      <c r="Q125" s="17">
        <f t="shared" si="7"/>
        <v>21353.47</v>
      </c>
      <c r="R125" s="17">
        <v>24742.32</v>
      </c>
      <c r="S125" s="17">
        <v>33537</v>
      </c>
      <c r="T125" s="17">
        <v>0</v>
      </c>
      <c r="U125" s="17">
        <f t="shared" si="8"/>
        <v>33537</v>
      </c>
      <c r="V125" s="19">
        <f t="shared" si="9"/>
        <v>1048947.1329346953</v>
      </c>
    </row>
    <row r="126" spans="2:22" s="9" customFormat="1" ht="12.75" customHeight="1" x14ac:dyDescent="0.15">
      <c r="B126" s="15">
        <v>123</v>
      </c>
      <c r="C126" s="20" t="s">
        <v>143</v>
      </c>
      <c r="D126" s="17">
        <v>570527.55262783146</v>
      </c>
      <c r="E126" s="17">
        <v>-31589.823333333334</v>
      </c>
      <c r="F126" s="17">
        <f t="shared" si="5"/>
        <v>538937.7292944981</v>
      </c>
      <c r="G126" s="17">
        <v>76072.456842649452</v>
      </c>
      <c r="H126" s="17">
        <v>0</v>
      </c>
      <c r="I126" s="17">
        <f t="shared" si="6"/>
        <v>76072.456842649452</v>
      </c>
      <c r="J126" s="17">
        <v>5759.21</v>
      </c>
      <c r="K126" s="17">
        <v>3030.08</v>
      </c>
      <c r="L126" s="17">
        <v>1069.73</v>
      </c>
      <c r="M126" s="18">
        <v>4163.75</v>
      </c>
      <c r="N126" s="17">
        <v>0</v>
      </c>
      <c r="O126" s="17">
        <v>5008.99</v>
      </c>
      <c r="P126" s="17">
        <v>12710.97</v>
      </c>
      <c r="Q126" s="17">
        <f t="shared" si="7"/>
        <v>17719.96</v>
      </c>
      <c r="R126" s="17">
        <v>20532.150000000001</v>
      </c>
      <c r="S126" s="17">
        <v>0</v>
      </c>
      <c r="T126" s="17">
        <v>6875</v>
      </c>
      <c r="U126" s="17">
        <f t="shared" si="8"/>
        <v>6875</v>
      </c>
      <c r="V126" s="19">
        <f t="shared" si="9"/>
        <v>674160.06613714749</v>
      </c>
    </row>
    <row r="127" spans="2:22" s="9" customFormat="1" ht="12.75" customHeight="1" x14ac:dyDescent="0.15">
      <c r="B127" s="15">
        <v>124</v>
      </c>
      <c r="C127" s="20" t="s">
        <v>144</v>
      </c>
      <c r="D127" s="17">
        <v>1015109.1936266694</v>
      </c>
      <c r="E127" s="17">
        <v>-68981.503333333341</v>
      </c>
      <c r="F127" s="17">
        <f t="shared" si="5"/>
        <v>946127.69029333605</v>
      </c>
      <c r="G127" s="17">
        <v>138840.23644920831</v>
      </c>
      <c r="H127" s="17">
        <v>-36926.339999999997</v>
      </c>
      <c r="I127" s="17">
        <f t="shared" si="6"/>
        <v>101913.89644920832</v>
      </c>
      <c r="J127" s="17">
        <v>10312.48</v>
      </c>
      <c r="K127" s="17">
        <v>5395.09</v>
      </c>
      <c r="L127" s="17">
        <v>1862.43</v>
      </c>
      <c r="M127" s="18">
        <v>7907.69</v>
      </c>
      <c r="N127" s="17">
        <v>0</v>
      </c>
      <c r="O127" s="17">
        <v>10060.719999999999</v>
      </c>
      <c r="P127" s="17">
        <v>25530.39</v>
      </c>
      <c r="Q127" s="17">
        <f t="shared" si="7"/>
        <v>35591.11</v>
      </c>
      <c r="R127" s="17">
        <v>41239.5</v>
      </c>
      <c r="S127" s="17">
        <v>0</v>
      </c>
      <c r="T127" s="17">
        <v>0</v>
      </c>
      <c r="U127" s="17">
        <f t="shared" si="8"/>
        <v>0</v>
      </c>
      <c r="V127" s="19">
        <f t="shared" si="9"/>
        <v>1150349.8867425444</v>
      </c>
    </row>
    <row r="128" spans="2:22" s="9" customFormat="1" ht="12.75" customHeight="1" x14ac:dyDescent="0.15">
      <c r="B128" s="15">
        <v>125</v>
      </c>
      <c r="C128" s="20" t="s">
        <v>145</v>
      </c>
      <c r="D128" s="17">
        <v>84088.153613261617</v>
      </c>
      <c r="E128" s="17">
        <v>-4953.2666666666664</v>
      </c>
      <c r="F128" s="17">
        <f t="shared" si="5"/>
        <v>79134.886946594954</v>
      </c>
      <c r="G128" s="17">
        <v>40536.071942566254</v>
      </c>
      <c r="H128" s="17">
        <v>0</v>
      </c>
      <c r="I128" s="17">
        <f t="shared" si="6"/>
        <v>40536.071942566254</v>
      </c>
      <c r="J128" s="17">
        <v>836.87</v>
      </c>
      <c r="K128" s="17">
        <v>449.02</v>
      </c>
      <c r="L128" s="17">
        <v>158.86000000000001</v>
      </c>
      <c r="M128" s="18">
        <v>657.43</v>
      </c>
      <c r="N128" s="17">
        <v>0</v>
      </c>
      <c r="O128" s="17">
        <v>766.7</v>
      </c>
      <c r="P128" s="17">
        <v>1945.6</v>
      </c>
      <c r="Q128" s="17">
        <f t="shared" si="7"/>
        <v>2712.3</v>
      </c>
      <c r="R128" s="17">
        <v>3142.75</v>
      </c>
      <c r="S128" s="17">
        <v>0</v>
      </c>
      <c r="T128" s="17">
        <v>0</v>
      </c>
      <c r="U128" s="17">
        <f t="shared" si="8"/>
        <v>0</v>
      </c>
      <c r="V128" s="19">
        <f t="shared" si="9"/>
        <v>127628.1888891612</v>
      </c>
    </row>
    <row r="129" spans="2:22" s="9" customFormat="1" ht="12.75" customHeight="1" x14ac:dyDescent="0.15">
      <c r="B129" s="21"/>
      <c r="C129" s="22" t="s">
        <v>146</v>
      </c>
      <c r="D129" s="23">
        <v>46681.67</v>
      </c>
      <c r="E129" s="17">
        <v>0</v>
      </c>
      <c r="F129" s="24">
        <f t="shared" si="5"/>
        <v>46681.67</v>
      </c>
      <c r="G129" s="17">
        <v>7870.6770254860385</v>
      </c>
      <c r="H129" s="17">
        <v>0</v>
      </c>
      <c r="I129" s="24">
        <f t="shared" si="6"/>
        <v>7870.6770254860385</v>
      </c>
      <c r="J129" s="17">
        <v>0</v>
      </c>
      <c r="K129" s="17">
        <v>368.48</v>
      </c>
      <c r="L129" s="17">
        <v>84.8</v>
      </c>
      <c r="M129" s="25">
        <v>4676.38</v>
      </c>
      <c r="N129" s="17">
        <v>0</v>
      </c>
      <c r="O129" s="17">
        <v>6078.69</v>
      </c>
      <c r="P129" s="17">
        <v>32354.381510321178</v>
      </c>
      <c r="Q129" s="24">
        <f t="shared" si="7"/>
        <v>38433.071510321177</v>
      </c>
      <c r="R129" s="17">
        <v>50872.967629441024</v>
      </c>
      <c r="S129" s="17">
        <v>0</v>
      </c>
      <c r="T129" s="17">
        <v>0</v>
      </c>
      <c r="U129" s="24">
        <f t="shared" si="8"/>
        <v>0</v>
      </c>
      <c r="V129" s="26">
        <f t="shared" si="9"/>
        <v>148988.04616524823</v>
      </c>
    </row>
    <row r="130" spans="2:22" s="9" customFormat="1" ht="12.75" customHeight="1" thickBot="1" x14ac:dyDescent="0.25">
      <c r="B130" s="27" t="s">
        <v>21</v>
      </c>
      <c r="C130" s="27"/>
      <c r="D130" s="28">
        <f t="shared" ref="D130:R130" si="10">SUM(D5:D129)</f>
        <v>390968026.90248704</v>
      </c>
      <c r="E130" s="28">
        <f t="shared" si="10"/>
        <v>-52129975.049999982</v>
      </c>
      <c r="F130" s="28">
        <f t="shared" si="10"/>
        <v>338838051.85248697</v>
      </c>
      <c r="G130" s="28">
        <f t="shared" si="10"/>
        <v>59511087.999999948</v>
      </c>
      <c r="H130" s="28">
        <f t="shared" si="10"/>
        <v>-13707413.700000003</v>
      </c>
      <c r="I130" s="28">
        <f t="shared" si="10"/>
        <v>45803674.299999937</v>
      </c>
      <c r="J130" s="28">
        <f t="shared" si="10"/>
        <v>3924957.600000001</v>
      </c>
      <c r="K130" s="28">
        <f t="shared" si="10"/>
        <v>2104658</v>
      </c>
      <c r="L130" s="28">
        <f t="shared" si="10"/>
        <v>687446.00000000012</v>
      </c>
      <c r="M130" s="28">
        <f t="shared" si="10"/>
        <v>14947408.400000002</v>
      </c>
      <c r="N130" s="28">
        <f t="shared" si="10"/>
        <v>1266943.0000000002</v>
      </c>
      <c r="O130" s="28">
        <f t="shared" si="10"/>
        <v>2741244.399999999</v>
      </c>
      <c r="P130" s="28">
        <f t="shared" si="10"/>
        <v>6956264.5804028222</v>
      </c>
      <c r="Q130" s="28">
        <f t="shared" si="10"/>
        <v>9697508.9804028235</v>
      </c>
      <c r="R130" s="28">
        <f t="shared" si="10"/>
        <v>11236525.203566471</v>
      </c>
      <c r="S130" s="28">
        <f>SUM(S5:S129)</f>
        <v>19549890</v>
      </c>
      <c r="T130" s="28">
        <f>SUM(T5:T129)</f>
        <v>21387259</v>
      </c>
      <c r="U130" s="28">
        <f>SUM(U5:U129)</f>
        <v>40937149</v>
      </c>
      <c r="V130" s="28">
        <f>SUM(V5:V129)</f>
        <v>469444322.33645606</v>
      </c>
    </row>
    <row r="132" spans="2:22" x14ac:dyDescent="0.2">
      <c r="D132" s="30">
        <f>'[1]Noviembre '!$T$142-D130</f>
        <v>0</v>
      </c>
      <c r="E132" s="30">
        <f>E130-'[1]Noviembre '!$U$142</f>
        <v>0</v>
      </c>
      <c r="F132" s="30"/>
      <c r="G132" s="30">
        <f>G130-[2]Noviembre!$O$135</f>
        <v>0</v>
      </c>
      <c r="H132" s="30">
        <f>H130-[2]Noviembre!$P$135</f>
        <v>0</v>
      </c>
      <c r="I132" s="30"/>
      <c r="J132" s="30">
        <f>J130-[3]Noviembre!$Q$139</f>
        <v>0</v>
      </c>
      <c r="K132" s="30">
        <f>K130-[4]nOVIEMBRE!$P$139</f>
        <v>0</v>
      </c>
      <c r="L132" s="31">
        <f>L130-[5]Noviembre!$P$139</f>
        <v>0</v>
      </c>
      <c r="N132" s="30">
        <f>N130-'[6]Octubre (2)'!$G$135</f>
        <v>0</v>
      </c>
      <c r="O132" s="30">
        <f>'[7]gas nov reintegro'!$H$138-O130</f>
        <v>0</v>
      </c>
      <c r="P132" s="30">
        <f>P130-'[7]Noviembre ajuste nvo mpio'!$I$138</f>
        <v>0</v>
      </c>
      <c r="Q132" s="30"/>
      <c r="R132" s="30">
        <f>R130-'[8]Noviembre  Nvo Municipio '!$I$135</f>
        <v>0</v>
      </c>
      <c r="S132" s="30">
        <f>S130-'[9]Papel de trabajo'!$G$126</f>
        <v>0</v>
      </c>
      <c r="T132" s="30">
        <f>T130-'[10]Papel de trabajo '!$P$128</f>
        <v>0</v>
      </c>
      <c r="U132" s="30"/>
      <c r="V132" s="32"/>
    </row>
    <row r="133" spans="2:22" x14ac:dyDescent="0.2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2:22" x14ac:dyDescent="0.2">
      <c r="D134" s="30"/>
      <c r="E134" s="30"/>
      <c r="F134" s="30"/>
      <c r="G134" s="30"/>
      <c r="V134" s="30"/>
    </row>
    <row r="135" spans="2:22" x14ac:dyDescent="0.2">
      <c r="D135" s="30"/>
      <c r="E135" s="30"/>
      <c r="F135" s="30"/>
      <c r="G135" s="30"/>
      <c r="H135" s="30"/>
      <c r="I135" s="30"/>
      <c r="J135" s="30"/>
      <c r="K135" s="30"/>
      <c r="M135" s="30"/>
      <c r="R135" s="30"/>
      <c r="S135" s="30"/>
      <c r="T135" s="30"/>
      <c r="U135" s="30"/>
      <c r="V135" s="34"/>
    </row>
    <row r="136" spans="2:22" x14ac:dyDescent="0.2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2:22" x14ac:dyDescent="0.2">
      <c r="V137" s="33"/>
    </row>
    <row r="138" spans="2:22" x14ac:dyDescent="0.2">
      <c r="D138" s="30"/>
      <c r="E138" s="30"/>
      <c r="F138" s="30"/>
      <c r="G138" s="30"/>
      <c r="V138" s="33"/>
    </row>
    <row r="139" spans="2:22" x14ac:dyDescent="0.2">
      <c r="V139" s="33"/>
    </row>
    <row r="140" spans="2:22" x14ac:dyDescent="0.2">
      <c r="V140" s="33"/>
    </row>
    <row r="141" spans="2:22" x14ac:dyDescent="0.2">
      <c r="V141" s="33"/>
    </row>
    <row r="144" spans="2:22" x14ac:dyDescent="0.2">
      <c r="V144" s="30"/>
    </row>
    <row r="145" spans="18:22" x14ac:dyDescent="0.2">
      <c r="V145" s="30"/>
    </row>
    <row r="146" spans="18:22" x14ac:dyDescent="0.2">
      <c r="R146" s="30"/>
      <c r="S146" s="30"/>
      <c r="T146" s="30"/>
      <c r="U146" s="30"/>
      <c r="V146" s="33"/>
    </row>
    <row r="148" spans="18:22" x14ac:dyDescent="0.2">
      <c r="V148" s="30"/>
    </row>
    <row r="153" spans="18:22" x14ac:dyDescent="0.2">
      <c r="V153" s="30"/>
    </row>
  </sheetData>
  <mergeCells count="2">
    <mergeCell ref="B2:V2"/>
    <mergeCell ref="B130:C1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ucef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Ivonne Edith Gil Escobar</cp:lastModifiedBy>
  <dcterms:created xsi:type="dcterms:W3CDTF">2019-12-11T00:30:42Z</dcterms:created>
  <dcterms:modified xsi:type="dcterms:W3CDTF">2019-12-11T00:31:04Z</dcterms:modified>
</cp:coreProperties>
</file>