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40" windowWidth="18915" windowHeight="8325" firstSheet="5" activeTab="5"/>
  </bookViews>
  <sheets>
    <sheet name="predial y agua 2015" sheetId="1" state="hidden" r:id="rId1"/>
    <sheet name="predial y agua 2016" sheetId="2" state="hidden" r:id="rId2"/>
    <sheet name="participaciones 2015-2017" sheetId="3" state="hidden" r:id="rId3"/>
    <sheet name="población y mpios convenio" sheetId="4" state="hidden" r:id="rId4"/>
    <sheet name="Hoja1" sheetId="7" state="hidden" r:id="rId5"/>
    <sheet name="concentrado 2019 acdo." sheetId="15" r:id="rId6"/>
  </sheets>
  <calcPr calcId="144525"/>
</workbook>
</file>

<file path=xl/calcChain.xml><?xml version="1.0" encoding="utf-8"?>
<calcChain xmlns="http://schemas.openxmlformats.org/spreadsheetml/2006/main">
  <c r="W134" i="15" l="1"/>
  <c r="V134" i="15"/>
  <c r="U134" i="15"/>
  <c r="S134" i="15"/>
  <c r="R134" i="15"/>
  <c r="Q134" i="15"/>
  <c r="P134" i="15"/>
  <c r="N134" i="15"/>
  <c r="M134" i="15"/>
  <c r="L134" i="15"/>
  <c r="K134" i="15"/>
  <c r="J134" i="15"/>
  <c r="I134" i="15"/>
  <c r="H134" i="15"/>
  <c r="G134" i="15"/>
  <c r="F134" i="15"/>
  <c r="E134" i="15"/>
  <c r="D134" i="15"/>
  <c r="C134" i="15"/>
  <c r="X133" i="15"/>
  <c r="X132" i="15"/>
  <c r="X131" i="15"/>
  <c r="X130" i="15"/>
  <c r="X129" i="15"/>
  <c r="X128" i="15"/>
  <c r="X127" i="15"/>
  <c r="X126" i="15"/>
  <c r="X125" i="15"/>
  <c r="X124" i="15"/>
  <c r="X123" i="15"/>
  <c r="X122" i="15"/>
  <c r="X121" i="15"/>
  <c r="X120" i="15"/>
  <c r="X119" i="15"/>
  <c r="X118" i="15"/>
  <c r="X117" i="15"/>
  <c r="X116" i="15"/>
  <c r="X115" i="15"/>
  <c r="X114" i="15"/>
  <c r="X113" i="15"/>
  <c r="X112" i="15"/>
  <c r="X111" i="15"/>
  <c r="X110" i="15"/>
  <c r="X109" i="15"/>
  <c r="X108" i="15"/>
  <c r="X107" i="15"/>
  <c r="X106" i="15"/>
  <c r="X105" i="15"/>
  <c r="X104" i="15"/>
  <c r="X103" i="15"/>
  <c r="X102" i="15"/>
  <c r="X101" i="15"/>
  <c r="X100" i="15"/>
  <c r="X99" i="15"/>
  <c r="X98" i="15"/>
  <c r="X97" i="15"/>
  <c r="X96" i="15"/>
  <c r="X95" i="15"/>
  <c r="X94" i="15"/>
  <c r="X93" i="15"/>
  <c r="X92" i="15"/>
  <c r="X91" i="15"/>
  <c r="X90" i="15"/>
  <c r="X89" i="15"/>
  <c r="X88" i="15"/>
  <c r="X87" i="15"/>
  <c r="X86" i="15"/>
  <c r="X85" i="15"/>
  <c r="X84" i="15"/>
  <c r="X83" i="15"/>
  <c r="X82" i="15"/>
  <c r="X81" i="15"/>
  <c r="X80" i="15"/>
  <c r="X79" i="15"/>
  <c r="X78" i="15"/>
  <c r="X77" i="15"/>
  <c r="X76" i="15"/>
  <c r="X75" i="15"/>
  <c r="X74" i="15"/>
  <c r="X73" i="15"/>
  <c r="X72" i="15"/>
  <c r="X71" i="15"/>
  <c r="X70" i="15"/>
  <c r="X69" i="15"/>
  <c r="X68" i="15"/>
  <c r="X67" i="15"/>
  <c r="X66" i="15"/>
  <c r="X65" i="15"/>
  <c r="X64" i="15"/>
  <c r="X63" i="15"/>
  <c r="X62" i="15"/>
  <c r="X61" i="15"/>
  <c r="X60" i="15"/>
  <c r="X59" i="15"/>
  <c r="X58" i="15"/>
  <c r="X57" i="15"/>
  <c r="X56" i="15"/>
  <c r="X55" i="15"/>
  <c r="X54" i="15"/>
  <c r="X53" i="15"/>
  <c r="X52" i="15"/>
  <c r="X51" i="15"/>
  <c r="X50" i="15"/>
  <c r="X49" i="15"/>
  <c r="X48" i="15"/>
  <c r="X47" i="15"/>
  <c r="X46" i="15"/>
  <c r="X45" i="15"/>
  <c r="X44" i="15"/>
  <c r="X43" i="15"/>
  <c r="X42" i="15"/>
  <c r="X41" i="15"/>
  <c r="X40" i="15"/>
  <c r="X39" i="15"/>
  <c r="X38" i="15"/>
  <c r="X37" i="15"/>
  <c r="X36" i="15"/>
  <c r="X35" i="15"/>
  <c r="X34" i="15"/>
  <c r="X33" i="15"/>
  <c r="X32" i="15"/>
  <c r="X31" i="15"/>
  <c r="X30" i="15"/>
  <c r="X29" i="15"/>
  <c r="X28" i="15"/>
  <c r="X27" i="15"/>
  <c r="X26" i="15"/>
  <c r="X25" i="15"/>
  <c r="X24" i="15"/>
  <c r="X23" i="15"/>
  <c r="X22" i="15"/>
  <c r="X21" i="15"/>
  <c r="X20" i="15"/>
  <c r="X19" i="15"/>
  <c r="X18" i="15"/>
  <c r="X17" i="15"/>
  <c r="X16" i="15"/>
  <c r="X15" i="15"/>
  <c r="X14" i="15"/>
  <c r="X13" i="15"/>
  <c r="X12" i="15"/>
  <c r="X11" i="15"/>
  <c r="X10" i="15"/>
  <c r="X134" i="15" l="1"/>
  <c r="T134" i="15"/>
  <c r="O134" i="15"/>
  <c r="I6" i="2" l="1"/>
  <c r="C134" i="4"/>
  <c r="D129" i="4"/>
  <c r="D128" i="4"/>
  <c r="D124" i="4"/>
  <c r="D120" i="4"/>
  <c r="E119" i="4"/>
  <c r="E118" i="4"/>
  <c r="D118" i="4"/>
  <c r="D114" i="4"/>
  <c r="D110" i="4"/>
  <c r="E107" i="4"/>
  <c r="D107" i="4"/>
  <c r="E103" i="4"/>
  <c r="E101" i="4"/>
  <c r="D101" i="4"/>
  <c r="D97" i="4"/>
  <c r="D93" i="4"/>
  <c r="E89" i="4"/>
  <c r="D86" i="4"/>
  <c r="E84" i="4"/>
  <c r="D83" i="4"/>
  <c r="E80" i="4"/>
  <c r="D80" i="4"/>
  <c r="D76" i="4"/>
  <c r="E74" i="4"/>
  <c r="D73" i="4"/>
  <c r="E71" i="4"/>
  <c r="D70" i="4"/>
  <c r="E68" i="4"/>
  <c r="E67" i="4"/>
  <c r="D64" i="4"/>
  <c r="D60" i="4"/>
  <c r="D56" i="4"/>
  <c r="E55" i="4"/>
  <c r="D53" i="4"/>
  <c r="E52" i="4"/>
  <c r="D50" i="4"/>
  <c r="E47" i="4"/>
  <c r="D47" i="4"/>
  <c r="D43" i="4"/>
  <c r="E41" i="4"/>
  <c r="D40" i="4"/>
  <c r="E39" i="4"/>
  <c r="E37" i="4"/>
  <c r="D34" i="4"/>
  <c r="E32" i="4"/>
  <c r="E31" i="4"/>
  <c r="E30" i="4"/>
  <c r="D29" i="4"/>
  <c r="E28" i="4"/>
  <c r="D26" i="4"/>
  <c r="E22" i="4"/>
  <c r="D19" i="4"/>
  <c r="E18" i="4"/>
  <c r="D16" i="4"/>
  <c r="E15" i="4"/>
  <c r="D13" i="4"/>
  <c r="D9" i="4"/>
  <c r="H130" i="3"/>
  <c r="G130" i="3"/>
  <c r="K130" i="3"/>
  <c r="J130" i="3"/>
  <c r="E130" i="3"/>
  <c r="D130" i="3"/>
  <c r="D125" i="4"/>
  <c r="D11" i="4"/>
  <c r="D15" i="4"/>
  <c r="D18" i="4"/>
  <c r="D21" i="4"/>
  <c r="D24" i="4"/>
  <c r="D28" i="4"/>
  <c r="D36" i="4"/>
  <c r="D39" i="4"/>
  <c r="D45" i="4"/>
  <c r="D48" i="4"/>
  <c r="D52" i="4"/>
  <c r="D55" i="4"/>
  <c r="D58" i="4"/>
  <c r="D62" i="4"/>
  <c r="D66" i="4"/>
  <c r="D78" i="4"/>
  <c r="D81" i="4"/>
  <c r="D88" i="4"/>
  <c r="D91" i="4"/>
  <c r="D95" i="4"/>
  <c r="D99" i="4"/>
  <c r="D102" i="4"/>
  <c r="D105" i="4"/>
  <c r="D108" i="4"/>
  <c r="D112" i="4"/>
  <c r="D116" i="4"/>
  <c r="D119" i="4"/>
  <c r="D122" i="4"/>
  <c r="D126" i="4"/>
  <c r="D131" i="4"/>
  <c r="D10" i="4"/>
  <c r="D14" i="4"/>
  <c r="D17" i="4"/>
  <c r="D20" i="4"/>
  <c r="D23" i="4"/>
  <c r="D27" i="4"/>
  <c r="D30" i="4"/>
  <c r="D32" i="4"/>
  <c r="D35" i="4"/>
  <c r="D38" i="4"/>
  <c r="D41" i="4"/>
  <c r="D44" i="4"/>
  <c r="D51" i="4"/>
  <c r="D54" i="4"/>
  <c r="D57" i="4"/>
  <c r="D61" i="4"/>
  <c r="D65" i="4"/>
  <c r="D68" i="4"/>
  <c r="D71" i="4"/>
  <c r="D74" i="4"/>
  <c r="D77" i="4"/>
  <c r="D84" i="4"/>
  <c r="D87" i="4"/>
  <c r="D90" i="4"/>
  <c r="D94" i="4"/>
  <c r="D98" i="4"/>
  <c r="D104" i="4"/>
  <c r="D111" i="4"/>
  <c r="D115" i="4"/>
  <c r="D121" i="4"/>
  <c r="D130" i="4"/>
  <c r="D12" i="4"/>
  <c r="D22" i="4"/>
  <c r="D25" i="4"/>
  <c r="D31" i="4"/>
  <c r="D33" i="4"/>
  <c r="D37" i="4"/>
  <c r="D42" i="4"/>
  <c r="D46" i="4"/>
  <c r="D49" i="4"/>
  <c r="D59" i="4"/>
  <c r="D63" i="4"/>
  <c r="D67" i="4"/>
  <c r="D69" i="4"/>
  <c r="D72" i="4"/>
  <c r="D75" i="4"/>
  <c r="D79" i="4"/>
  <c r="D82" i="4"/>
  <c r="D85" i="4"/>
  <c r="D89" i="4"/>
  <c r="D92" i="4"/>
  <c r="D96" i="4"/>
  <c r="D100" i="4"/>
  <c r="D103" i="4"/>
  <c r="D106" i="4"/>
  <c r="D109" i="4"/>
  <c r="D113" i="4"/>
  <c r="D117" i="4"/>
  <c r="D123" i="4"/>
  <c r="D127" i="4"/>
  <c r="D132" i="4"/>
  <c r="D134" i="4"/>
  <c r="E134" i="4"/>
  <c r="F37" i="4"/>
  <c r="F55" i="4"/>
  <c r="H129" i="2"/>
  <c r="F129" i="2"/>
  <c r="E129" i="2"/>
  <c r="D129" i="2"/>
  <c r="C129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H129" i="1"/>
  <c r="G129" i="1"/>
  <c r="F129" i="1"/>
  <c r="E129" i="1"/>
  <c r="D129" i="1"/>
  <c r="C129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129" i="1"/>
  <c r="G55" i="4"/>
  <c r="G37" i="4"/>
  <c r="F30" i="4"/>
  <c r="G30" i="4"/>
  <c r="F32" i="4"/>
  <c r="G32" i="4"/>
  <c r="F74" i="4"/>
  <c r="G74" i="4"/>
  <c r="F84" i="4"/>
  <c r="G84" i="4"/>
  <c r="F22" i="4"/>
  <c r="G22" i="4"/>
  <c r="F119" i="4"/>
  <c r="G119" i="4"/>
  <c r="F118" i="4"/>
  <c r="G118" i="4"/>
  <c r="F67" i="4"/>
  <c r="G67" i="4"/>
  <c r="F71" i="4"/>
  <c r="G71" i="4"/>
  <c r="F52" i="4"/>
  <c r="G52" i="4"/>
  <c r="F130" i="4"/>
  <c r="G130" i="4"/>
  <c r="F127" i="4"/>
  <c r="G127" i="4"/>
  <c r="F125" i="4"/>
  <c r="G125" i="4"/>
  <c r="F121" i="4"/>
  <c r="G121" i="4"/>
  <c r="F117" i="4"/>
  <c r="G117" i="4"/>
  <c r="F113" i="4"/>
  <c r="G113" i="4"/>
  <c r="F109" i="4"/>
  <c r="G109" i="4"/>
  <c r="F104" i="4"/>
  <c r="G104" i="4"/>
  <c r="F128" i="4"/>
  <c r="G128" i="4"/>
  <c r="F126" i="4"/>
  <c r="G126" i="4"/>
  <c r="F123" i="4"/>
  <c r="G123" i="4"/>
  <c r="F120" i="4"/>
  <c r="G120" i="4"/>
  <c r="F115" i="4"/>
  <c r="G115" i="4"/>
  <c r="F111" i="4"/>
  <c r="G111" i="4"/>
  <c r="F106" i="4"/>
  <c r="G106" i="4"/>
  <c r="F132" i="4"/>
  <c r="G132" i="4"/>
  <c r="F103" i="4"/>
  <c r="G103" i="4"/>
  <c r="F100" i="4"/>
  <c r="G100" i="4"/>
  <c r="F96" i="4"/>
  <c r="G96" i="4"/>
  <c r="F92" i="4"/>
  <c r="G92" i="4"/>
  <c r="F87" i="4"/>
  <c r="G87" i="4"/>
  <c r="F116" i="4"/>
  <c r="G116" i="4"/>
  <c r="F114" i="4"/>
  <c r="G114" i="4"/>
  <c r="F112" i="4"/>
  <c r="G112" i="4"/>
  <c r="F110" i="4"/>
  <c r="G110" i="4"/>
  <c r="F108" i="4"/>
  <c r="G108" i="4"/>
  <c r="F105" i="4"/>
  <c r="G105" i="4"/>
  <c r="F98" i="4"/>
  <c r="G98" i="4"/>
  <c r="F97" i="4"/>
  <c r="G97" i="4"/>
  <c r="F90" i="4"/>
  <c r="G90" i="4"/>
  <c r="F81" i="4"/>
  <c r="G81" i="4"/>
  <c r="F76" i="4"/>
  <c r="G76" i="4"/>
  <c r="F131" i="4"/>
  <c r="G131" i="4"/>
  <c r="F129" i="4"/>
  <c r="G129" i="4"/>
  <c r="F102" i="4"/>
  <c r="G102" i="4"/>
  <c r="F94" i="4"/>
  <c r="G94" i="4"/>
  <c r="F93" i="4"/>
  <c r="G93" i="4"/>
  <c r="F86" i="4"/>
  <c r="G86" i="4"/>
  <c r="F83" i="4"/>
  <c r="G83" i="4"/>
  <c r="F78" i="4"/>
  <c r="G78" i="4"/>
  <c r="F73" i="4"/>
  <c r="G73" i="4"/>
  <c r="F66" i="4"/>
  <c r="G66" i="4"/>
  <c r="F63" i="4"/>
  <c r="G63" i="4"/>
  <c r="F59" i="4"/>
  <c r="G59" i="4"/>
  <c r="F54" i="4"/>
  <c r="G54" i="4"/>
  <c r="F99" i="4"/>
  <c r="G99" i="4"/>
  <c r="F91" i="4"/>
  <c r="G91" i="4"/>
  <c r="F79" i="4"/>
  <c r="G79" i="4"/>
  <c r="F77" i="4"/>
  <c r="G77" i="4"/>
  <c r="F58" i="4"/>
  <c r="G58" i="4"/>
  <c r="F50" i="4"/>
  <c r="G50" i="4"/>
  <c r="F45" i="4"/>
  <c r="G45" i="4"/>
  <c r="F40" i="4"/>
  <c r="G40" i="4"/>
  <c r="F95" i="4"/>
  <c r="G95" i="4"/>
  <c r="F85" i="4"/>
  <c r="G85" i="4"/>
  <c r="F70" i="4"/>
  <c r="G70" i="4"/>
  <c r="F69" i="4"/>
  <c r="G69" i="4"/>
  <c r="F62" i="4"/>
  <c r="G62" i="4"/>
  <c r="F51" i="4"/>
  <c r="G51" i="4"/>
  <c r="F48" i="4"/>
  <c r="G48" i="4"/>
  <c r="F43" i="4"/>
  <c r="G43" i="4"/>
  <c r="F36" i="4"/>
  <c r="G36" i="4"/>
  <c r="F29" i="4"/>
  <c r="G29" i="4"/>
  <c r="F24" i="4"/>
  <c r="G24" i="4"/>
  <c r="F35" i="4"/>
  <c r="G35" i="4"/>
  <c r="F26" i="4"/>
  <c r="G26" i="4"/>
  <c r="F25" i="4"/>
  <c r="G25" i="4"/>
  <c r="F21" i="4"/>
  <c r="G21" i="4"/>
  <c r="F19" i="4"/>
  <c r="G19" i="4"/>
  <c r="F13" i="4"/>
  <c r="G13" i="4"/>
  <c r="F9" i="4"/>
  <c r="F88" i="4"/>
  <c r="G88" i="4"/>
  <c r="F65" i="4"/>
  <c r="G65" i="4"/>
  <c r="F61" i="4"/>
  <c r="G61" i="4"/>
  <c r="F57" i="4"/>
  <c r="G57" i="4"/>
  <c r="F53" i="4"/>
  <c r="G53" i="4"/>
  <c r="F82" i="4"/>
  <c r="G82" i="4"/>
  <c r="F80" i="4"/>
  <c r="G80" i="4"/>
  <c r="F72" i="4"/>
  <c r="G72" i="4"/>
  <c r="F64" i="4"/>
  <c r="G64" i="4"/>
  <c r="F60" i="4"/>
  <c r="G60" i="4"/>
  <c r="F56" i="4"/>
  <c r="G56" i="4"/>
  <c r="F46" i="4"/>
  <c r="G46" i="4"/>
  <c r="F44" i="4"/>
  <c r="G44" i="4"/>
  <c r="F42" i="4"/>
  <c r="G42" i="4"/>
  <c r="F38" i="4"/>
  <c r="G38" i="4"/>
  <c r="F16" i="4"/>
  <c r="G16" i="4"/>
  <c r="F11" i="4"/>
  <c r="G11" i="4"/>
  <c r="F124" i="4"/>
  <c r="G124" i="4"/>
  <c r="F122" i="4"/>
  <c r="G122" i="4"/>
  <c r="F75" i="4"/>
  <c r="G75" i="4"/>
  <c r="F49" i="4"/>
  <c r="G49" i="4"/>
  <c r="F47" i="4"/>
  <c r="G47" i="4"/>
  <c r="F27" i="4"/>
  <c r="G27" i="4"/>
  <c r="F18" i="4"/>
  <c r="G18" i="4"/>
  <c r="F17" i="4"/>
  <c r="G17" i="4"/>
  <c r="F12" i="4"/>
  <c r="G12" i="4"/>
  <c r="F34" i="4"/>
  <c r="G34" i="4"/>
  <c r="F28" i="4"/>
  <c r="G28" i="4"/>
  <c r="F20" i="4"/>
  <c r="G20" i="4"/>
  <c r="F23" i="4"/>
  <c r="G23" i="4"/>
  <c r="F15" i="4"/>
  <c r="G15" i="4"/>
  <c r="F39" i="4"/>
  <c r="G39" i="4"/>
  <c r="F33" i="4"/>
  <c r="G33" i="4"/>
  <c r="F14" i="4"/>
  <c r="G14" i="4"/>
  <c r="F10" i="4"/>
  <c r="G10" i="4"/>
  <c r="F68" i="4"/>
  <c r="G68" i="4"/>
  <c r="F41" i="4"/>
  <c r="G41" i="4"/>
  <c r="F107" i="4"/>
  <c r="G107" i="4"/>
  <c r="F101" i="4"/>
  <c r="G101" i="4"/>
  <c r="F89" i="4"/>
  <c r="G89" i="4"/>
  <c r="F31" i="4"/>
  <c r="G31" i="4"/>
  <c r="G129" i="2"/>
  <c r="I129" i="2"/>
  <c r="F134" i="4"/>
  <c r="G9" i="4"/>
  <c r="G134" i="4"/>
</calcChain>
</file>

<file path=xl/sharedStrings.xml><?xml version="1.0" encoding="utf-8"?>
<sst xmlns="http://schemas.openxmlformats.org/spreadsheetml/2006/main" count="724" uniqueCount="315">
  <si>
    <t>No.</t>
  </si>
  <si>
    <t>MUNICIPIO</t>
  </si>
  <si>
    <t>AGUA OFSCE</t>
  </si>
  <si>
    <t>PREDIAL UCEF</t>
  </si>
  <si>
    <t>AGUA UCEF</t>
  </si>
  <si>
    <t>AGUA PARA</t>
  </si>
  <si>
    <t>TOTAL</t>
  </si>
  <si>
    <t>FFM</t>
  </si>
  <si>
    <t>ACACOYAGUA</t>
  </si>
  <si>
    <t>ACALA</t>
  </si>
  <si>
    <t>ACAPETAHUA</t>
  </si>
  <si>
    <t>ALTAMIRANO</t>
  </si>
  <si>
    <t>AMATAN</t>
  </si>
  <si>
    <t>AMATENANGO DE LA FRONTERA</t>
  </si>
  <si>
    <t>AMATENANGO DEL VALLE</t>
  </si>
  <si>
    <t>ANGEL ALBINO CORZO</t>
  </si>
  <si>
    <t>ARRIAGA</t>
  </si>
  <si>
    <t>BEJUCAL DE OCAMPO</t>
  </si>
  <si>
    <t>BELLAVISTA</t>
  </si>
  <si>
    <t>BERRIOZABAL</t>
  </si>
  <si>
    <t>BOCHIL</t>
  </si>
  <si>
    <t>EL BOSQUE</t>
  </si>
  <si>
    <t>CACAHOATAN</t>
  </si>
  <si>
    <t>CATAZAJA</t>
  </si>
  <si>
    <t>CINTALAPA</t>
  </si>
  <si>
    <t>COAPILLA</t>
  </si>
  <si>
    <t>COMITAN DE DOMINGUEZ</t>
  </si>
  <si>
    <t>LA CONCORDIA</t>
  </si>
  <si>
    <t>COPAINALA</t>
  </si>
  <si>
    <t>CHALCHIHUITAN</t>
  </si>
  <si>
    <t>CHAMULA</t>
  </si>
  <si>
    <t>CHANAL</t>
  </si>
  <si>
    <t>CHAPULTENANGO</t>
  </si>
  <si>
    <t>CHENALHO</t>
  </si>
  <si>
    <t>CHIAPA DE CORZO</t>
  </si>
  <si>
    <t>CHIAPILLA</t>
  </si>
  <si>
    <t>CHICOASEN</t>
  </si>
  <si>
    <t>CHICOMUSELO</t>
  </si>
  <si>
    <t>CHILON</t>
  </si>
  <si>
    <t>ESCUINTLA</t>
  </si>
  <si>
    <t>FRANCISCO LEON</t>
  </si>
  <si>
    <t>FRONTERA COMALAPA</t>
  </si>
  <si>
    <t>FRONTERA HIDALGO</t>
  </si>
  <si>
    <t>LA GRANDEZA</t>
  </si>
  <si>
    <t>HUEHUETAN</t>
  </si>
  <si>
    <t>HUIXTAN</t>
  </si>
  <si>
    <t>HUITIUPAN</t>
  </si>
  <si>
    <t>HUIXTLA</t>
  </si>
  <si>
    <t>LA INDEPENDENCIA</t>
  </si>
  <si>
    <t>IXHUATAN</t>
  </si>
  <si>
    <t>IXTACOMITAN</t>
  </si>
  <si>
    <t>IXTAPA</t>
  </si>
  <si>
    <t>IXTAPANGAJOYA</t>
  </si>
  <si>
    <t>JIQUIPILAS</t>
  </si>
  <si>
    <t>JITOTOL</t>
  </si>
  <si>
    <t>JUAREZ</t>
  </si>
  <si>
    <t>LARRAINZAR</t>
  </si>
  <si>
    <t>LA LIBERTAD</t>
  </si>
  <si>
    <t>MAPASTEPEC</t>
  </si>
  <si>
    <t>LAS MARGARITAS</t>
  </si>
  <si>
    <t>MAZAPA DE MADERO</t>
  </si>
  <si>
    <t>MAZATAN</t>
  </si>
  <si>
    <t>METAPA</t>
  </si>
  <si>
    <t>MITONTIC</t>
  </si>
  <si>
    <t>MOTOZINTLA</t>
  </si>
  <si>
    <t>NICOLAS RUIZ</t>
  </si>
  <si>
    <t>OCOSINGO</t>
  </si>
  <si>
    <t>OCOTEPEC</t>
  </si>
  <si>
    <t>OCOZOCOAUTLA</t>
  </si>
  <si>
    <t>OSTUACAN</t>
  </si>
  <si>
    <t>OSUMACINTA</t>
  </si>
  <si>
    <t>OXCHUC</t>
  </si>
  <si>
    <t>PALENQUE</t>
  </si>
  <si>
    <t>PANTELHO</t>
  </si>
  <si>
    <t>PANTEPEC</t>
  </si>
  <si>
    <t>PICHUCALCO</t>
  </si>
  <si>
    <t>PIJIJIAPAN</t>
  </si>
  <si>
    <t>EL PORVENIR</t>
  </si>
  <si>
    <t>VILLA COMALTITLAN</t>
  </si>
  <si>
    <t>PUEBLO NUEVO SOLISTAHUACAN</t>
  </si>
  <si>
    <t>RAYON</t>
  </si>
  <si>
    <t>REFORMA</t>
  </si>
  <si>
    <t>LAS ROSAS</t>
  </si>
  <si>
    <t>SABANILLA</t>
  </si>
  <si>
    <t>SALTO DE AGUA</t>
  </si>
  <si>
    <t xml:space="preserve">SAN CRISTOBAL </t>
  </si>
  <si>
    <t>SAN FERNANDO</t>
  </si>
  <si>
    <t>SILTEPEC</t>
  </si>
  <si>
    <t>SIMOJOVEL</t>
  </si>
  <si>
    <t>SITALA</t>
  </si>
  <si>
    <t>SOCOLTENANGO</t>
  </si>
  <si>
    <t>SOLOSUCHIAPA</t>
  </si>
  <si>
    <t>SOYALO</t>
  </si>
  <si>
    <t>SUCHIAPA</t>
  </si>
  <si>
    <t>SUCHIATE</t>
  </si>
  <si>
    <t>SUNUAPA</t>
  </si>
  <si>
    <t>TAPACHULA</t>
  </si>
  <si>
    <t>TAPALAPA</t>
  </si>
  <si>
    <t>TAPILULA</t>
  </si>
  <si>
    <t>TECPATAN</t>
  </si>
  <si>
    <t>TENEJAPA</t>
  </si>
  <si>
    <t>TEOPISCA</t>
  </si>
  <si>
    <t>TILA</t>
  </si>
  <si>
    <t>TONALA</t>
  </si>
  <si>
    <t>TOTOLAPA</t>
  </si>
  <si>
    <t>LA TRINITARIA</t>
  </si>
  <si>
    <t>TUMBALA</t>
  </si>
  <si>
    <t>TUXTLA GUTIERREZ</t>
  </si>
  <si>
    <t>TUXTLA CHICO</t>
  </si>
  <si>
    <t>TUZANTAN</t>
  </si>
  <si>
    <t>TZIMOL</t>
  </si>
  <si>
    <t>UNION JUAREZ</t>
  </si>
  <si>
    <t>VENUSTIANO CARRANZA</t>
  </si>
  <si>
    <t>VILLACORZO</t>
  </si>
  <si>
    <t>VILLAFLORES</t>
  </si>
  <si>
    <t>YAJALON</t>
  </si>
  <si>
    <t>SAN LUCAS</t>
  </si>
  <si>
    <t>ZINACANTAN</t>
  </si>
  <si>
    <t>CANCUC</t>
  </si>
  <si>
    <t>ALDAMA</t>
  </si>
  <si>
    <t>BENEMERITO DE LAS AMERICAS</t>
  </si>
  <si>
    <t>MARAVILLA TENEJAPA</t>
  </si>
  <si>
    <t>MARQUES DE COMILLAS</t>
  </si>
  <si>
    <t>MONTECRISTO DE GUERRERO</t>
  </si>
  <si>
    <t>SAN ANDRES DURAZNAL</t>
  </si>
  <si>
    <t>SANTIAGO EL PINAR</t>
  </si>
  <si>
    <t>BELISARIO DOMINGUEZ</t>
  </si>
  <si>
    <t>EMILIANO ZAPATA</t>
  </si>
  <si>
    <t>MEZCALAPA</t>
  </si>
  <si>
    <t>EL PARRAL</t>
  </si>
  <si>
    <t>prdial y aua</t>
  </si>
  <si>
    <t xml:space="preserve"> DATOS 2015</t>
  </si>
  <si>
    <t>DATOS  2016</t>
  </si>
  <si>
    <t>predial y agua</t>
  </si>
  <si>
    <t>PARTICIPACIONES ASIGNADAS EN 2015</t>
  </si>
  <si>
    <t>FONDO</t>
  </si>
  <si>
    <t>GENERAL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</si>
  <si>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</si>
  <si>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</si>
  <si>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</si>
  <si>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</si>
  <si>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</si>
  <si>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</si>
  <si>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</si>
  <si>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Angel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</si>
  <si>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</si>
  <si>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</si>
  <si>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</si>
  <si>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</si>
  <si>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</si>
  <si>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Bosque, El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</si>
  <si>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</si>
  <si>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</si>
  <si>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</si>
  <si>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</si>
  <si>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</si>
  <si>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 xml:space="preserve">Concordia, La 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</si>
  <si>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</si>
  <si>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</si>
  <si>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</si>
  <si>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</si>
  <si>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</si>
  <si>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</si>
  <si>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</si>
  <si>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</si>
  <si>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</si>
  <si>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</si>
  <si>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</si>
  <si>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</si>
  <si>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</si>
  <si>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</si>
  <si>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</si>
  <si>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 xml:space="preserve">Grandeza, La </t>
  </si>
  <si>
    <t xml:space="preserve">Huehuetán </t>
  </si>
  <si>
    <t xml:space="preserve">Huixtán </t>
  </si>
  <si>
    <t xml:space="preserve">Huitiupán </t>
  </si>
  <si>
    <t xml:space="preserve">Huixtla </t>
  </si>
  <si>
    <t xml:space="preserve">Independencia, La 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</si>
  <si>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</si>
  <si>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</si>
  <si>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</si>
  <si>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</si>
  <si>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</si>
  <si>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</si>
  <si>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</si>
  <si>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</si>
  <si>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 xml:space="preserve">Libertad, La </t>
  </si>
  <si>
    <t xml:space="preserve">Mapastepec </t>
  </si>
  <si>
    <t xml:space="preserve">Margaritas, Las 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</si>
  <si>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</si>
  <si>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</si>
  <si>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</si>
  <si>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</si>
  <si>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</si>
  <si>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</si>
  <si>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</si>
  <si>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</si>
  <si>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</si>
  <si>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</si>
  <si>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</si>
  <si>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</si>
  <si>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</si>
  <si>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</si>
  <si>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</si>
  <si>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</si>
  <si>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</si>
  <si>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 xml:space="preserve">Porvenir, El 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</si>
  <si>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</si>
  <si>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</si>
  <si>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</si>
  <si>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</si>
  <si>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 xml:space="preserve">Rosas, Las 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</si>
  <si>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</si>
  <si>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</si>
  <si>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</si>
  <si>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</si>
  <si>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</si>
  <si>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</si>
  <si>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</si>
  <si>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</si>
  <si>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</si>
  <si>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</si>
  <si>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</si>
  <si>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</si>
  <si>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</si>
  <si>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</si>
  <si>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</si>
  <si>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</si>
  <si>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</si>
  <si>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</si>
  <si>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</si>
  <si>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</si>
  <si>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</si>
  <si>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</si>
  <si>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 xml:space="preserve">Trinitaria, La 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</si>
  <si>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</si>
  <si>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</si>
  <si>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</si>
  <si>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</si>
  <si>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</si>
  <si>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</si>
  <si>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</si>
  <si>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</si>
  <si>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</si>
  <si>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</si>
  <si>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</si>
  <si>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</si>
  <si>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</si>
  <si>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</si>
  <si>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</si>
  <si>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</si>
  <si>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</si>
  <si>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</si>
  <si>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</si>
  <si>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</si>
  <si>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Belisario Domínguez</t>
  </si>
  <si>
    <t>Emiliano Zapata</t>
  </si>
  <si>
    <t>Mezcalapa</t>
  </si>
  <si>
    <t>El Parral</t>
  </si>
  <si>
    <t>PARTICIPACIONES ASIGNADAS EN 2016</t>
  </si>
  <si>
    <t>PARTICIPACIONES ASIGNADAS EN 2017</t>
  </si>
  <si>
    <t>Capitan Luis Angel Vidal</t>
  </si>
  <si>
    <t>Rincón Chamula San Pedro</t>
  </si>
  <si>
    <t>enero a noviembre 2017</t>
  </si>
  <si>
    <t>Unidad de Coordinación Hacendaria</t>
  </si>
  <si>
    <t>FONDO DE FOMENTO MUNICIPAL 2018</t>
  </si>
  <si>
    <t>coeficientes para distribuir el excedente</t>
  </si>
  <si>
    <t>POBLACIÓN</t>
  </si>
  <si>
    <t>COEFICIENTE</t>
  </si>
  <si>
    <t>CONTEO 2015</t>
  </si>
  <si>
    <t>MUN / CONVENIO</t>
  </si>
  <si>
    <t>DEFINITIVO</t>
  </si>
  <si>
    <t>40% por</t>
  </si>
  <si>
    <t>habitantes</t>
  </si>
  <si>
    <t>Municipio</t>
  </si>
  <si>
    <t>coeficientes del Fondo General Municipal</t>
  </si>
  <si>
    <t>Fondo de</t>
  </si>
  <si>
    <t>40% crecimiento</t>
  </si>
  <si>
    <t>20% sin crecimiento</t>
  </si>
  <si>
    <t>Fondo General</t>
  </si>
  <si>
    <t>Impuestos</t>
  </si>
  <si>
    <t>Impuesto Sobre</t>
  </si>
  <si>
    <t xml:space="preserve">Compensación </t>
  </si>
  <si>
    <t>de predial y agua</t>
  </si>
  <si>
    <t>de Participaciones</t>
  </si>
  <si>
    <t>Especiales</t>
  </si>
  <si>
    <t>Autos Nuevos</t>
  </si>
  <si>
    <t>del ISAN</t>
  </si>
  <si>
    <t>coeficientes del Fondo de Fomento Municipal</t>
  </si>
  <si>
    <t>20% mpios.</t>
  </si>
  <si>
    <t>30% crecimiento</t>
  </si>
  <si>
    <t>10% sin crecimiento</t>
  </si>
  <si>
    <t>Fomento</t>
  </si>
  <si>
    <t>con convenios</t>
  </si>
  <si>
    <t>Municipal</t>
  </si>
  <si>
    <t>Fiscalización</t>
  </si>
  <si>
    <t>Coeficiente</t>
  </si>
  <si>
    <t>Impuesto a la</t>
  </si>
  <si>
    <t>del</t>
  </si>
  <si>
    <t>Extracción de</t>
  </si>
  <si>
    <t>Venta Final de</t>
  </si>
  <si>
    <t>Total</t>
  </si>
  <si>
    <t>FEXHI</t>
  </si>
  <si>
    <t>Hidrocarburos</t>
  </si>
  <si>
    <t>Gasolinas y Diesel</t>
  </si>
  <si>
    <t>Compensación</t>
  </si>
  <si>
    <t>PARTICIPACIONES ESTIMADAS A MUNICIPIOS PARA EL EJERCICIO FISCAL 2019</t>
  </si>
  <si>
    <t>coeficiente fondo de fiscalización</t>
  </si>
  <si>
    <t>15% por</t>
  </si>
  <si>
    <t>85% muy alto</t>
  </si>
  <si>
    <t>grado marginación</t>
  </si>
  <si>
    <t>Coeficiente Gasolinas y Fondo de Compensación</t>
  </si>
  <si>
    <t>70% por</t>
  </si>
  <si>
    <t>30% por</t>
  </si>
  <si>
    <t>marginación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</si>
</sst>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_);_(* \(#,##0\);_(* &quot;-&quot;??_);_(@_)"/>
    <numFmt numFmtId="165" formatCode="_-* #,##0.00000_-;\-* #,##0.00000_-;_-* &quot;-&quot;??_-;_-@_-"/>
    <numFmt numFmtId="166" formatCode="_-* #,##0.000000_-;\-* #,##0.000000_-;_-* &quot;-&quot;??_-;_-@_-"/>
    <numFmt numFmtId="167" formatCode="_-* #,##0_-;\-* #,##0_-;_-* &quot;-&quot;??_-;_-@_-"/>
    <numFmt numFmtId="168" formatCode="0.000000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120">
    <xf numFmtId="0" fontId="0" fillId="0" borderId="0" xfId="0"/>
    <xf numFmtId="0" fontId="0" fillId="0" borderId="1" xfId="0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 vertical="center" wrapText="1"/>
    </xf>
    <xf numFmtId="0" fontId="0" fillId="0" borderId="7" xfId="0" applyFill="1" applyBorder="1"/>
    <xf numFmtId="0" fontId="4" fillId="0" borderId="7" xfId="0" applyFont="1" applyFill="1" applyBorder="1"/>
    <xf numFmtId="43" fontId="4" fillId="0" borderId="7" xfId="1" applyFont="1" applyFill="1" applyBorder="1"/>
    <xf numFmtId="43" fontId="4" fillId="0" borderId="3" xfId="1" applyFont="1" applyBorder="1" applyAlignment="1" applyProtection="1">
      <alignment horizontal="right"/>
    </xf>
    <xf numFmtId="43" fontId="4" fillId="0" borderId="7" xfId="1" applyFont="1" applyFill="1" applyBorder="1" applyAlignment="1">
      <alignment horizontal="right"/>
    </xf>
    <xf numFmtId="0" fontId="4" fillId="0" borderId="7" xfId="0" applyFont="1" applyBorder="1"/>
    <xf numFmtId="43" fontId="4" fillId="0" borderId="7" xfId="1" applyFont="1" applyBorder="1"/>
    <xf numFmtId="43" fontId="3" fillId="0" borderId="7" xfId="1" applyFont="1" applyBorder="1"/>
    <xf numFmtId="0" fontId="0" fillId="0" borderId="0" xfId="0" applyBorder="1"/>
    <xf numFmtId="0" fontId="0" fillId="0" borderId="0" xfId="0" applyFill="1"/>
    <xf numFmtId="0" fontId="5" fillId="0" borderId="0" xfId="0" applyFont="1" applyFill="1"/>
    <xf numFmtId="0" fontId="2" fillId="0" borderId="0" xfId="0" applyFont="1" applyFill="1"/>
    <xf numFmtId="0" fontId="0" fillId="0" borderId="1" xfId="0" applyFill="1" applyBorder="1"/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0" fillId="0" borderId="7" xfId="0" applyFill="1" applyBorder="1" applyAlignment="1">
      <alignment horizontal="center" vertical="center" wrapText="1"/>
    </xf>
    <xf numFmtId="43" fontId="4" fillId="0" borderId="3" xfId="1" applyFont="1" applyFill="1" applyBorder="1" applyAlignment="1" applyProtection="1">
      <alignment horizontal="right"/>
    </xf>
    <xf numFmtId="0" fontId="3" fillId="0" borderId="7" xfId="0" applyFont="1" applyFill="1" applyBorder="1" applyAlignment="1">
      <alignment horizontal="center"/>
    </xf>
    <xf numFmtId="43" fontId="3" fillId="0" borderId="7" xfId="1" applyFont="1" applyFill="1" applyBorder="1"/>
    <xf numFmtId="0" fontId="0" fillId="0" borderId="0" xfId="0" applyFill="1" applyBorder="1"/>
    <xf numFmtId="0" fontId="4" fillId="0" borderId="7" xfId="3" applyFont="1" applyFill="1" applyBorder="1" applyAlignment="1" applyProtection="1">
      <alignment wrapText="1"/>
    </xf>
    <xf numFmtId="0" fontId="4" fillId="0" borderId="0" xfId="0" applyFont="1" applyFill="1"/>
    <xf numFmtId="0" fontId="3" fillId="0" borderId="1" xfId="0" applyFont="1" applyFill="1" applyBorder="1" applyAlignment="1">
      <alignment horizontal="center"/>
    </xf>
    <xf numFmtId="0" fontId="4" fillId="0" borderId="9" xfId="0" applyFont="1" applyFill="1" applyBorder="1"/>
    <xf numFmtId="43" fontId="4" fillId="0" borderId="7" xfId="2" applyFont="1" applyFill="1" applyBorder="1"/>
    <xf numFmtId="43" fontId="4" fillId="0" borderId="0" xfId="0" applyNumberFormat="1" applyFont="1" applyFill="1"/>
    <xf numFmtId="43" fontId="3" fillId="0" borderId="7" xfId="0" applyNumberFormat="1" applyFont="1" applyFill="1" applyBorder="1"/>
    <xf numFmtId="43" fontId="4" fillId="0" borderId="0" xfId="2" applyFont="1" applyFill="1"/>
    <xf numFmtId="43" fontId="3" fillId="0" borderId="7" xfId="2" applyFont="1" applyFill="1" applyBorder="1"/>
    <xf numFmtId="0" fontId="0" fillId="0" borderId="0" xfId="0" applyFill="1" applyAlignment="1"/>
    <xf numFmtId="0" fontId="7" fillId="0" borderId="0" xfId="0" applyFont="1" applyFill="1"/>
    <xf numFmtId="0" fontId="2" fillId="0" borderId="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11" xfId="0" applyFill="1" applyBorder="1"/>
    <xf numFmtId="0" fontId="3" fillId="0" borderId="4" xfId="0" applyFont="1" applyFill="1" applyBorder="1"/>
    <xf numFmtId="9" fontId="3" fillId="0" borderId="4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9" fontId="3" fillId="0" borderId="0" xfId="0" applyNumberFormat="1" applyFont="1" applyFill="1" applyBorder="1" applyAlignment="1">
      <alignment horizontal="center"/>
    </xf>
    <xf numFmtId="0" fontId="5" fillId="0" borderId="7" xfId="3" applyFont="1" applyFill="1" applyBorder="1" applyAlignment="1" applyProtection="1">
      <alignment wrapText="1"/>
    </xf>
    <xf numFmtId="164" fontId="4" fillId="0" borderId="7" xfId="2" applyNumberFormat="1" applyFont="1" applyFill="1" applyBorder="1"/>
    <xf numFmtId="165" fontId="4" fillId="0" borderId="7" xfId="2" applyNumberFormat="1" applyFont="1" applyFill="1" applyBorder="1"/>
    <xf numFmtId="166" fontId="4" fillId="0" borderId="7" xfId="2" applyNumberFormat="1" applyFont="1" applyFill="1" applyBorder="1"/>
    <xf numFmtId="166" fontId="4" fillId="0" borderId="0" xfId="2" applyNumberFormat="1" applyFont="1" applyFill="1" applyBorder="1"/>
    <xf numFmtId="167" fontId="0" fillId="0" borderId="7" xfId="2" applyNumberFormat="1" applyFont="1" applyFill="1" applyBorder="1"/>
    <xf numFmtId="167" fontId="4" fillId="0" borderId="7" xfId="2" applyNumberFormat="1" applyFont="1" applyFill="1" applyBorder="1"/>
    <xf numFmtId="166" fontId="0" fillId="0" borderId="7" xfId="0" applyNumberFormat="1" applyFill="1" applyBorder="1"/>
    <xf numFmtId="166" fontId="0" fillId="0" borderId="0" xfId="0" applyNumberFormat="1" applyFill="1" applyBorder="1"/>
    <xf numFmtId="164" fontId="3" fillId="0" borderId="7" xfId="0" applyNumberFormat="1" applyFont="1" applyFill="1" applyBorder="1" applyAlignment="1">
      <alignment horizontal="center"/>
    </xf>
    <xf numFmtId="165" fontId="3" fillId="0" borderId="7" xfId="2" applyNumberFormat="1" applyFont="1" applyFill="1" applyBorder="1"/>
    <xf numFmtId="167" fontId="3" fillId="0" borderId="7" xfId="2" applyNumberFormat="1" applyFont="1" applyFill="1" applyBorder="1"/>
    <xf numFmtId="166" fontId="3" fillId="0" borderId="7" xfId="2" applyNumberFormat="1" applyFont="1" applyFill="1" applyBorder="1"/>
    <xf numFmtId="166" fontId="3" fillId="0" borderId="0" xfId="2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Fill="1" applyBorder="1"/>
    <xf numFmtId="0" fontId="9" fillId="0" borderId="7" xfId="3" applyFont="1" applyFill="1" applyBorder="1" applyAlignment="1" applyProtection="1">
      <alignment wrapText="1"/>
    </xf>
    <xf numFmtId="0" fontId="9" fillId="0" borderId="4" xfId="3" applyFont="1" applyFill="1" applyBorder="1" applyAlignment="1" applyProtection="1">
      <alignment wrapText="1"/>
    </xf>
    <xf numFmtId="0" fontId="8" fillId="0" borderId="10" xfId="0" applyFont="1" applyBorder="1" applyAlignment="1">
      <alignment horizontal="center"/>
    </xf>
    <xf numFmtId="0" fontId="10" fillId="0" borderId="0" xfId="0" applyFont="1" applyFill="1"/>
    <xf numFmtId="0" fontId="2" fillId="0" borderId="0" xfId="0" applyFont="1" applyAlignment="1"/>
    <xf numFmtId="0" fontId="8" fillId="0" borderId="8" xfId="0" applyFont="1" applyBorder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1" xfId="0" applyFont="1" applyBorder="1"/>
    <xf numFmtId="0" fontId="8" fillId="0" borderId="4" xfId="0" applyFont="1" applyBorder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4" xfId="0" applyFont="1" applyBorder="1"/>
    <xf numFmtId="168" fontId="9" fillId="0" borderId="4" xfId="3" applyNumberFormat="1" applyFont="1" applyFill="1" applyBorder="1" applyAlignment="1" applyProtection="1">
      <alignment wrapText="1"/>
    </xf>
    <xf numFmtId="166" fontId="9" fillId="0" borderId="4" xfId="2" applyNumberFormat="1" applyFont="1" applyFill="1" applyBorder="1" applyAlignment="1" applyProtection="1">
      <alignment wrapText="1"/>
    </xf>
    <xf numFmtId="167" fontId="9" fillId="0" borderId="4" xfId="3" applyNumberFormat="1" applyFont="1" applyFill="1" applyBorder="1" applyAlignment="1" applyProtection="1">
      <alignment wrapText="1"/>
    </xf>
    <xf numFmtId="0" fontId="9" fillId="0" borderId="7" xfId="0" applyFont="1" applyBorder="1"/>
    <xf numFmtId="168" fontId="9" fillId="0" borderId="7" xfId="3" applyNumberFormat="1" applyFont="1" applyFill="1" applyBorder="1" applyAlignment="1" applyProtection="1">
      <alignment wrapText="1"/>
    </xf>
    <xf numFmtId="166" fontId="9" fillId="0" borderId="7" xfId="2" applyNumberFormat="1" applyFont="1" applyFill="1" applyBorder="1" applyAlignment="1" applyProtection="1">
      <alignment wrapText="1"/>
    </xf>
    <xf numFmtId="167" fontId="9" fillId="0" borderId="7" xfId="3" applyNumberFormat="1" applyFont="1" applyFill="1" applyBorder="1" applyAlignment="1" applyProtection="1">
      <alignment wrapText="1"/>
    </xf>
    <xf numFmtId="168" fontId="8" fillId="0" borderId="7" xfId="0" applyNumberFormat="1" applyFont="1" applyFill="1" applyBorder="1" applyAlignment="1">
      <alignment horizontal="right"/>
    </xf>
    <xf numFmtId="167" fontId="8" fillId="0" borderId="7" xfId="0" applyNumberFormat="1" applyFont="1" applyFill="1" applyBorder="1" applyAlignment="1">
      <alignment horizontal="right"/>
    </xf>
    <xf numFmtId="0" fontId="9" fillId="0" borderId="14" xfId="0" applyFont="1" applyBorder="1" applyAlignment="1">
      <alignment horizontal="center"/>
    </xf>
    <xf numFmtId="9" fontId="8" fillId="0" borderId="1" xfId="0" applyNumberFormat="1" applyFont="1" applyBorder="1" applyAlignment="1">
      <alignment horizontal="center"/>
    </xf>
    <xf numFmtId="9" fontId="8" fillId="0" borderId="4" xfId="0" applyNumberFormat="1" applyFont="1" applyBorder="1" applyAlignment="1">
      <alignment horizontal="center"/>
    </xf>
    <xf numFmtId="166" fontId="9" fillId="0" borderId="7" xfId="3" applyNumberFormat="1" applyFont="1" applyFill="1" applyBorder="1" applyAlignment="1" applyProtection="1">
      <alignment wrapText="1"/>
    </xf>
    <xf numFmtId="0" fontId="8" fillId="0" borderId="1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9" fontId="8" fillId="0" borderId="11" xfId="0" applyNumberFormat="1" applyFont="1" applyBorder="1" applyAlignment="1">
      <alignment horizontal="center"/>
    </xf>
    <xf numFmtId="9" fontId="8" fillId="0" borderId="10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6" fontId="9" fillId="0" borderId="4" xfId="3" applyNumberFormat="1" applyFont="1" applyFill="1" applyBorder="1" applyAlignment="1" applyProtection="1">
      <alignment wrapText="1"/>
    </xf>
    <xf numFmtId="166" fontId="9" fillId="0" borderId="7" xfId="2" applyNumberFormat="1" applyFont="1" applyFill="1" applyBorder="1" applyAlignment="1">
      <alignment wrapText="1"/>
    </xf>
    <xf numFmtId="166" fontId="9" fillId="0" borderId="7" xfId="2" applyNumberFormat="1" applyFont="1" applyBorder="1" applyAlignment="1">
      <alignment wrapText="1"/>
    </xf>
    <xf numFmtId="167" fontId="9" fillId="0" borderId="4" xfId="0" applyNumberFormat="1" applyFont="1" applyBorder="1" applyAlignment="1">
      <alignment wrapText="1"/>
    </xf>
    <xf numFmtId="166" fontId="8" fillId="0" borderId="7" xfId="0" applyNumberFormat="1" applyFont="1" applyFill="1" applyBorder="1" applyAlignment="1">
      <alignment horizontal="center" wrapText="1"/>
    </xf>
    <xf numFmtId="167" fontId="8" fillId="0" borderId="7" xfId="0" applyNumberFormat="1" applyFont="1" applyFill="1" applyBorder="1" applyAlignment="1">
      <alignment horizontal="center" wrapText="1"/>
    </xf>
    <xf numFmtId="167" fontId="8" fillId="0" borderId="7" xfId="0" applyNumberFormat="1" applyFont="1" applyFill="1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</cellXfs>
  <cellStyles count="4">
    <cellStyle name="Hipervínculo" xfId="3" builtinId="8"/>
    <cellStyle name="Millares" xfId="2" builtinId="3"/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8"/>
  <sheetViews>
    <sheetView topLeftCell="A111" workbookViewId="0">
      <selection activeCell="G4" sqref="G4:I129"/>
    </sheetView>
  </sheetViews>
  <sheetFormatPr baseColWidth="10" defaultRowHeight="12.75" x14ac:dyDescent="0.2"/>
  <cols>
    <col min="1" max="1" width="4.140625" bestFit="1" customWidth="1"/>
    <col min="2" max="2" width="29.140625" style="16" bestFit="1" customWidth="1"/>
    <col min="3" max="3" width="13.42578125" bestFit="1" customWidth="1"/>
    <col min="4" max="5" width="14.42578125" bestFit="1" customWidth="1"/>
    <col min="6" max="6" width="4.7109375" bestFit="1" customWidth="1"/>
    <col min="7" max="7" width="18.85546875" customWidth="1"/>
    <col min="8" max="8" width="5.28515625" customWidth="1"/>
    <col min="9" max="9" width="15.85546875" bestFit="1" customWidth="1"/>
    <col min="10" max="10" width="13.42578125" bestFit="1" customWidth="1"/>
  </cols>
  <sheetData>
    <row r="1" spans="1:10" x14ac:dyDescent="0.2">
      <c r="B1" s="18" t="s">
        <v>131</v>
      </c>
    </row>
    <row r="3" spans="1:10" x14ac:dyDescent="0.2">
      <c r="A3" s="1"/>
      <c r="B3" s="19"/>
      <c r="C3" s="109"/>
      <c r="D3" s="109"/>
      <c r="E3" s="109"/>
      <c r="F3" s="109"/>
      <c r="G3" s="109"/>
      <c r="H3" s="109"/>
      <c r="I3" s="110"/>
    </row>
    <row r="4" spans="1:10" x14ac:dyDescent="0.2">
      <c r="A4" s="2" t="s">
        <v>0</v>
      </c>
      <c r="B4" s="20" t="s">
        <v>1</v>
      </c>
      <c r="C4" s="2" t="s">
        <v>2</v>
      </c>
      <c r="D4" s="2" t="s">
        <v>3</v>
      </c>
      <c r="E4" s="3" t="s">
        <v>4</v>
      </c>
      <c r="F4" s="3"/>
      <c r="G4" s="3" t="s">
        <v>5</v>
      </c>
      <c r="H4" s="3"/>
      <c r="I4" s="3" t="s">
        <v>6</v>
      </c>
      <c r="J4" s="4"/>
    </row>
    <row r="5" spans="1:10" x14ac:dyDescent="0.2">
      <c r="A5" s="5"/>
      <c r="B5" s="7"/>
      <c r="C5" s="5"/>
      <c r="D5" s="6"/>
      <c r="E5" s="6"/>
      <c r="F5" s="6"/>
      <c r="G5" s="6" t="s">
        <v>7</v>
      </c>
      <c r="H5" s="6"/>
      <c r="I5" s="6" t="s">
        <v>130</v>
      </c>
    </row>
    <row r="6" spans="1:10" x14ac:dyDescent="0.2">
      <c r="A6" s="7">
        <v>1</v>
      </c>
      <c r="B6" s="8" t="s">
        <v>8</v>
      </c>
      <c r="C6" s="9">
        <v>33980</v>
      </c>
      <c r="D6" s="10">
        <v>266373</v>
      </c>
      <c r="E6" s="9">
        <v>39870</v>
      </c>
      <c r="F6" s="9"/>
      <c r="G6" s="9">
        <v>33980</v>
      </c>
      <c r="H6" s="9"/>
      <c r="I6" s="9">
        <f>+D6+G6</f>
        <v>300353</v>
      </c>
    </row>
    <row r="7" spans="1:10" x14ac:dyDescent="0.2">
      <c r="A7" s="7">
        <v>2</v>
      </c>
      <c r="B7" s="8" t="s">
        <v>9</v>
      </c>
      <c r="C7" s="9">
        <v>113475</v>
      </c>
      <c r="D7" s="10">
        <v>405890</v>
      </c>
      <c r="E7" s="9">
        <v>0</v>
      </c>
      <c r="F7" s="9"/>
      <c r="G7" s="9">
        <v>113475</v>
      </c>
      <c r="H7" s="9"/>
      <c r="I7" s="9">
        <f t="shared" ref="I7:I70" si="0">+D7+G7</f>
        <v>519365</v>
      </c>
    </row>
    <row r="8" spans="1:10" x14ac:dyDescent="0.2">
      <c r="A8" s="7">
        <v>3</v>
      </c>
      <c r="B8" s="8" t="s">
        <v>10</v>
      </c>
      <c r="C8" s="9">
        <v>4860</v>
      </c>
      <c r="D8" s="10">
        <v>977317</v>
      </c>
      <c r="E8" s="9">
        <v>3620</v>
      </c>
      <c r="F8" s="9"/>
      <c r="G8" s="9">
        <v>4860</v>
      </c>
      <c r="H8" s="9"/>
      <c r="I8" s="9">
        <f t="shared" si="0"/>
        <v>982177</v>
      </c>
    </row>
    <row r="9" spans="1:10" x14ac:dyDescent="0.2">
      <c r="A9" s="7">
        <v>4</v>
      </c>
      <c r="B9" s="8" t="s">
        <v>11</v>
      </c>
      <c r="C9" s="9"/>
      <c r="D9" s="10">
        <v>238858</v>
      </c>
      <c r="E9" s="9">
        <v>99954</v>
      </c>
      <c r="F9" s="9"/>
      <c r="G9" s="9">
        <v>99954</v>
      </c>
      <c r="H9" s="9"/>
      <c r="I9" s="9">
        <f t="shared" si="0"/>
        <v>338812</v>
      </c>
    </row>
    <row r="10" spans="1:10" x14ac:dyDescent="0.2">
      <c r="A10" s="7">
        <v>5</v>
      </c>
      <c r="B10" s="8" t="s">
        <v>12</v>
      </c>
      <c r="C10" s="9">
        <v>0</v>
      </c>
      <c r="D10" s="10">
        <v>132540</v>
      </c>
      <c r="E10" s="9">
        <v>0</v>
      </c>
      <c r="F10" s="9"/>
      <c r="G10" s="9"/>
      <c r="H10" s="9"/>
      <c r="I10" s="9">
        <f t="shared" si="0"/>
        <v>132540</v>
      </c>
    </row>
    <row r="11" spans="1:10" x14ac:dyDescent="0.2">
      <c r="A11" s="7">
        <v>6</v>
      </c>
      <c r="B11" s="8" t="s">
        <v>13</v>
      </c>
      <c r="C11" s="9">
        <v>0</v>
      </c>
      <c r="D11" s="10">
        <v>76149</v>
      </c>
      <c r="E11" s="9">
        <v>0</v>
      </c>
      <c r="F11" s="9"/>
      <c r="G11" s="9"/>
      <c r="H11" s="9"/>
      <c r="I11" s="9">
        <f t="shared" si="0"/>
        <v>76149</v>
      </c>
    </row>
    <row r="12" spans="1:10" x14ac:dyDescent="0.2">
      <c r="A12" s="7">
        <v>7</v>
      </c>
      <c r="B12" s="8" t="s">
        <v>14</v>
      </c>
      <c r="C12" s="9">
        <v>0</v>
      </c>
      <c r="D12" s="9">
        <v>13871</v>
      </c>
      <c r="E12" s="9">
        <v>0</v>
      </c>
      <c r="F12" s="9"/>
      <c r="G12" s="9"/>
      <c r="H12" s="9"/>
      <c r="I12" s="9">
        <f t="shared" si="0"/>
        <v>13871</v>
      </c>
    </row>
    <row r="13" spans="1:10" x14ac:dyDescent="0.2">
      <c r="A13" s="7">
        <v>8</v>
      </c>
      <c r="B13" s="8" t="s">
        <v>15</v>
      </c>
      <c r="C13" s="9">
        <v>817.5</v>
      </c>
      <c r="D13" s="9">
        <v>548629</v>
      </c>
      <c r="E13" s="9">
        <v>35845</v>
      </c>
      <c r="F13" s="9"/>
      <c r="G13" s="9">
        <v>35845</v>
      </c>
      <c r="H13" s="9"/>
      <c r="I13" s="9">
        <f t="shared" si="0"/>
        <v>584474</v>
      </c>
    </row>
    <row r="14" spans="1:10" x14ac:dyDescent="0.2">
      <c r="A14" s="7">
        <v>9</v>
      </c>
      <c r="B14" s="8" t="s">
        <v>16</v>
      </c>
      <c r="C14" s="9"/>
      <c r="D14" s="9">
        <v>3129150</v>
      </c>
      <c r="E14" s="9">
        <v>1388601</v>
      </c>
      <c r="F14" s="9"/>
      <c r="G14" s="9">
        <v>1388601</v>
      </c>
      <c r="H14" s="9"/>
      <c r="I14" s="9">
        <f t="shared" si="0"/>
        <v>4517751</v>
      </c>
    </row>
    <row r="15" spans="1:10" x14ac:dyDescent="0.2">
      <c r="A15" s="7">
        <v>10</v>
      </c>
      <c r="B15" s="8" t="s">
        <v>17</v>
      </c>
      <c r="C15" s="9">
        <v>0</v>
      </c>
      <c r="D15" s="9">
        <v>21919</v>
      </c>
      <c r="E15" s="9">
        <v>0</v>
      </c>
      <c r="F15" s="9"/>
      <c r="G15" s="9"/>
      <c r="H15" s="9"/>
      <c r="I15" s="9">
        <f t="shared" si="0"/>
        <v>21919</v>
      </c>
    </row>
    <row r="16" spans="1:10" x14ac:dyDescent="0.2">
      <c r="A16" s="7">
        <v>11</v>
      </c>
      <c r="B16" s="8" t="s">
        <v>18</v>
      </c>
      <c r="C16" s="9">
        <v>0</v>
      </c>
      <c r="D16" s="9">
        <v>158975</v>
      </c>
      <c r="E16" s="9">
        <v>0</v>
      </c>
      <c r="F16" s="9"/>
      <c r="G16" s="9"/>
      <c r="H16" s="9"/>
      <c r="I16" s="9">
        <f t="shared" si="0"/>
        <v>158975</v>
      </c>
    </row>
    <row r="17" spans="1:9" x14ac:dyDescent="0.2">
      <c r="A17" s="7">
        <v>12</v>
      </c>
      <c r="B17" s="8" t="s">
        <v>19</v>
      </c>
      <c r="C17" s="9">
        <v>1402</v>
      </c>
      <c r="D17" s="9">
        <v>1690070</v>
      </c>
      <c r="E17" s="9">
        <v>3064601</v>
      </c>
      <c r="F17" s="9"/>
      <c r="G17" s="9">
        <v>3064601</v>
      </c>
      <c r="H17" s="9"/>
      <c r="I17" s="9">
        <f t="shared" si="0"/>
        <v>4754671</v>
      </c>
    </row>
    <row r="18" spans="1:9" x14ac:dyDescent="0.2">
      <c r="A18" s="7">
        <v>13</v>
      </c>
      <c r="B18" s="8" t="s">
        <v>20</v>
      </c>
      <c r="C18" s="9"/>
      <c r="D18" s="9">
        <v>387278</v>
      </c>
      <c r="E18" s="9">
        <v>0</v>
      </c>
      <c r="F18" s="9"/>
      <c r="G18" s="9"/>
      <c r="H18" s="9"/>
      <c r="I18" s="9">
        <f t="shared" si="0"/>
        <v>387278</v>
      </c>
    </row>
    <row r="19" spans="1:9" x14ac:dyDescent="0.2">
      <c r="A19" s="7">
        <v>14</v>
      </c>
      <c r="B19" s="8" t="s">
        <v>21</v>
      </c>
      <c r="C19" s="9"/>
      <c r="D19" s="9">
        <v>81873</v>
      </c>
      <c r="E19" s="9">
        <v>0</v>
      </c>
      <c r="F19" s="9"/>
      <c r="G19" s="9"/>
      <c r="H19" s="9"/>
      <c r="I19" s="9">
        <f t="shared" si="0"/>
        <v>81873</v>
      </c>
    </row>
    <row r="20" spans="1:9" x14ac:dyDescent="0.2">
      <c r="A20" s="7">
        <v>15</v>
      </c>
      <c r="B20" s="8" t="s">
        <v>22</v>
      </c>
      <c r="C20" s="9">
        <v>316375.5</v>
      </c>
      <c r="D20" s="9">
        <v>1186844</v>
      </c>
      <c r="E20" s="9">
        <v>262388</v>
      </c>
      <c r="F20" s="9"/>
      <c r="G20" s="9">
        <v>316375.5</v>
      </c>
      <c r="H20" s="9"/>
      <c r="I20" s="9">
        <f t="shared" si="0"/>
        <v>1503219.5</v>
      </c>
    </row>
    <row r="21" spans="1:9" x14ac:dyDescent="0.2">
      <c r="A21" s="7">
        <v>16</v>
      </c>
      <c r="B21" s="8" t="s">
        <v>23</v>
      </c>
      <c r="C21" s="9">
        <v>48180</v>
      </c>
      <c r="D21" s="9">
        <v>583755</v>
      </c>
      <c r="E21" s="9">
        <v>36952</v>
      </c>
      <c r="F21" s="9"/>
      <c r="G21" s="9">
        <v>48180</v>
      </c>
      <c r="H21" s="9"/>
      <c r="I21" s="9">
        <f t="shared" si="0"/>
        <v>631935</v>
      </c>
    </row>
    <row r="22" spans="1:9" x14ac:dyDescent="0.2">
      <c r="A22" s="7">
        <v>17</v>
      </c>
      <c r="B22" s="8" t="s">
        <v>24</v>
      </c>
      <c r="C22" s="9">
        <v>0</v>
      </c>
      <c r="D22" s="9">
        <v>5448829</v>
      </c>
      <c r="E22" s="9">
        <v>2839661</v>
      </c>
      <c r="F22" s="9"/>
      <c r="G22" s="9">
        <v>2839661</v>
      </c>
      <c r="H22" s="9"/>
      <c r="I22" s="9">
        <f t="shared" si="0"/>
        <v>8288490</v>
      </c>
    </row>
    <row r="23" spans="1:9" x14ac:dyDescent="0.2">
      <c r="A23" s="7">
        <v>18</v>
      </c>
      <c r="B23" s="8" t="s">
        <v>25</v>
      </c>
      <c r="C23" s="9">
        <v>0</v>
      </c>
      <c r="D23" s="9">
        <v>76339</v>
      </c>
      <c r="E23" s="9">
        <v>0</v>
      </c>
      <c r="F23" s="9"/>
      <c r="G23" s="9"/>
      <c r="H23" s="9"/>
      <c r="I23" s="9">
        <f t="shared" si="0"/>
        <v>76339</v>
      </c>
    </row>
    <row r="24" spans="1:9" x14ac:dyDescent="0.2">
      <c r="A24" s="7">
        <v>19</v>
      </c>
      <c r="B24" s="8" t="s">
        <v>26</v>
      </c>
      <c r="C24" s="9">
        <v>99450</v>
      </c>
      <c r="D24" s="9">
        <v>24484919</v>
      </c>
      <c r="E24" s="9">
        <v>21757596</v>
      </c>
      <c r="F24" s="9"/>
      <c r="G24" s="9">
        <v>21757596</v>
      </c>
      <c r="H24" s="9"/>
      <c r="I24" s="9">
        <f t="shared" si="0"/>
        <v>46242515</v>
      </c>
    </row>
    <row r="25" spans="1:9" x14ac:dyDescent="0.2">
      <c r="A25" s="7">
        <v>20</v>
      </c>
      <c r="B25" s="8" t="s">
        <v>27</v>
      </c>
      <c r="C25" s="9">
        <v>17135</v>
      </c>
      <c r="D25" s="9">
        <v>1325574</v>
      </c>
      <c r="E25" s="9">
        <v>15795</v>
      </c>
      <c r="F25" s="9"/>
      <c r="G25" s="9">
        <v>17135</v>
      </c>
      <c r="H25" s="9"/>
      <c r="I25" s="9">
        <f t="shared" si="0"/>
        <v>1342709</v>
      </c>
    </row>
    <row r="26" spans="1:9" x14ac:dyDescent="0.2">
      <c r="A26" s="7">
        <v>21</v>
      </c>
      <c r="B26" s="8" t="s">
        <v>28</v>
      </c>
      <c r="C26" s="9">
        <v>11732.5</v>
      </c>
      <c r="D26" s="9">
        <v>644279</v>
      </c>
      <c r="E26" s="9">
        <v>66363</v>
      </c>
      <c r="F26" s="9"/>
      <c r="G26" s="9">
        <v>66363</v>
      </c>
      <c r="H26" s="9"/>
      <c r="I26" s="9">
        <f t="shared" si="0"/>
        <v>710642</v>
      </c>
    </row>
    <row r="27" spans="1:9" x14ac:dyDescent="0.2">
      <c r="A27" s="7">
        <v>22</v>
      </c>
      <c r="B27" s="8" t="s">
        <v>29</v>
      </c>
      <c r="C27" s="9">
        <v>0</v>
      </c>
      <c r="D27" s="9">
        <v>53693</v>
      </c>
      <c r="E27" s="9">
        <v>0</v>
      </c>
      <c r="F27" s="9"/>
      <c r="G27" s="9"/>
      <c r="H27" s="9"/>
      <c r="I27" s="9">
        <f t="shared" si="0"/>
        <v>53693</v>
      </c>
    </row>
    <row r="28" spans="1:9" x14ac:dyDescent="0.2">
      <c r="A28" s="7">
        <v>23</v>
      </c>
      <c r="B28" s="8" t="s">
        <v>30</v>
      </c>
      <c r="C28" s="9">
        <v>0</v>
      </c>
      <c r="D28" s="9">
        <v>3926</v>
      </c>
      <c r="E28" s="9">
        <v>0</v>
      </c>
      <c r="F28" s="9"/>
      <c r="G28" s="9"/>
      <c r="H28" s="9"/>
      <c r="I28" s="9">
        <f t="shared" si="0"/>
        <v>3926</v>
      </c>
    </row>
    <row r="29" spans="1:9" x14ac:dyDescent="0.2">
      <c r="A29" s="7">
        <v>24</v>
      </c>
      <c r="B29" s="8" t="s">
        <v>31</v>
      </c>
      <c r="C29" s="9">
        <v>0</v>
      </c>
      <c r="D29" s="9">
        <v>1431</v>
      </c>
      <c r="E29" s="9">
        <v>0</v>
      </c>
      <c r="F29" s="9"/>
      <c r="G29" s="9"/>
      <c r="H29" s="9"/>
      <c r="I29" s="9">
        <f t="shared" si="0"/>
        <v>1431</v>
      </c>
    </row>
    <row r="30" spans="1:9" x14ac:dyDescent="0.2">
      <c r="A30" s="7">
        <v>25</v>
      </c>
      <c r="B30" s="8" t="s">
        <v>32</v>
      </c>
      <c r="C30" s="9">
        <v>0</v>
      </c>
      <c r="D30" s="9">
        <v>61517</v>
      </c>
      <c r="E30" s="9">
        <v>0</v>
      </c>
      <c r="F30" s="9"/>
      <c r="G30" s="9"/>
      <c r="H30" s="9"/>
      <c r="I30" s="9">
        <f t="shared" si="0"/>
        <v>61517</v>
      </c>
    </row>
    <row r="31" spans="1:9" x14ac:dyDescent="0.2">
      <c r="A31" s="7">
        <v>26</v>
      </c>
      <c r="B31" s="8" t="s">
        <v>33</v>
      </c>
      <c r="C31" s="9">
        <v>0</v>
      </c>
      <c r="D31" s="9">
        <v>17181</v>
      </c>
      <c r="E31" s="9">
        <v>0</v>
      </c>
      <c r="F31" s="9"/>
      <c r="G31" s="9"/>
      <c r="H31" s="9"/>
      <c r="I31" s="9">
        <f t="shared" si="0"/>
        <v>17181</v>
      </c>
    </row>
    <row r="32" spans="1:9" x14ac:dyDescent="0.2">
      <c r="A32" s="7">
        <v>27</v>
      </c>
      <c r="B32" s="8" t="s">
        <v>34</v>
      </c>
      <c r="C32" s="9">
        <v>0</v>
      </c>
      <c r="D32" s="9">
        <v>10376598</v>
      </c>
      <c r="E32" s="9">
        <v>8893866</v>
      </c>
      <c r="F32" s="9"/>
      <c r="G32" s="9">
        <v>8893866</v>
      </c>
      <c r="H32" s="9"/>
      <c r="I32" s="9">
        <f t="shared" si="0"/>
        <v>19270464</v>
      </c>
    </row>
    <row r="33" spans="1:9" x14ac:dyDescent="0.2">
      <c r="A33" s="7">
        <v>28</v>
      </c>
      <c r="B33" s="8" t="s">
        <v>35</v>
      </c>
      <c r="C33" s="9">
        <v>0</v>
      </c>
      <c r="D33" s="9">
        <v>46207</v>
      </c>
      <c r="E33" s="9">
        <v>0</v>
      </c>
      <c r="F33" s="9"/>
      <c r="G33" s="9"/>
      <c r="H33" s="9"/>
      <c r="I33" s="9">
        <f t="shared" si="0"/>
        <v>46207</v>
      </c>
    </row>
    <row r="34" spans="1:9" x14ac:dyDescent="0.2">
      <c r="A34" s="7">
        <v>29</v>
      </c>
      <c r="B34" s="8" t="s">
        <v>36</v>
      </c>
      <c r="C34" s="9">
        <v>1200</v>
      </c>
      <c r="D34" s="9">
        <v>80965</v>
      </c>
      <c r="E34" s="9">
        <v>0</v>
      </c>
      <c r="F34" s="9"/>
      <c r="G34" s="9">
        <v>1200</v>
      </c>
      <c r="H34" s="9"/>
      <c r="I34" s="9">
        <f t="shared" si="0"/>
        <v>82165</v>
      </c>
    </row>
    <row r="35" spans="1:9" x14ac:dyDescent="0.2">
      <c r="A35" s="7">
        <v>30</v>
      </c>
      <c r="B35" s="8" t="s">
        <v>37</v>
      </c>
      <c r="C35" s="9">
        <v>700</v>
      </c>
      <c r="D35" s="9">
        <v>639627</v>
      </c>
      <c r="E35" s="9">
        <v>0</v>
      </c>
      <c r="F35" s="9"/>
      <c r="G35" s="9">
        <v>700</v>
      </c>
      <c r="H35" s="9"/>
      <c r="I35" s="9">
        <f t="shared" si="0"/>
        <v>640327</v>
      </c>
    </row>
    <row r="36" spans="1:9" x14ac:dyDescent="0.2">
      <c r="A36" s="7">
        <v>31</v>
      </c>
      <c r="B36" s="8" t="s">
        <v>38</v>
      </c>
      <c r="C36" s="9">
        <v>0</v>
      </c>
      <c r="D36" s="9">
        <v>933174</v>
      </c>
      <c r="E36" s="9">
        <v>0</v>
      </c>
      <c r="F36" s="9"/>
      <c r="G36" s="9"/>
      <c r="H36" s="9"/>
      <c r="I36" s="9">
        <f t="shared" si="0"/>
        <v>933174</v>
      </c>
    </row>
    <row r="37" spans="1:9" x14ac:dyDescent="0.2">
      <c r="A37" s="7">
        <v>32</v>
      </c>
      <c r="B37" s="8" t="s">
        <v>39</v>
      </c>
      <c r="C37" s="9">
        <v>6467</v>
      </c>
      <c r="D37" s="9">
        <v>839051</v>
      </c>
      <c r="E37" s="9">
        <v>4475</v>
      </c>
      <c r="F37" s="9"/>
      <c r="G37" s="9">
        <v>6467</v>
      </c>
      <c r="H37" s="9"/>
      <c r="I37" s="9">
        <f t="shared" si="0"/>
        <v>845518</v>
      </c>
    </row>
    <row r="38" spans="1:9" x14ac:dyDescent="0.2">
      <c r="A38" s="7">
        <v>33</v>
      </c>
      <c r="B38" s="8" t="s">
        <v>40</v>
      </c>
      <c r="C38" s="9">
        <v>0</v>
      </c>
      <c r="D38" s="9">
        <v>170865</v>
      </c>
      <c r="E38" s="9">
        <v>0</v>
      </c>
      <c r="F38" s="9"/>
      <c r="G38" s="9"/>
      <c r="H38" s="9"/>
      <c r="I38" s="9">
        <f t="shared" si="0"/>
        <v>170865</v>
      </c>
    </row>
    <row r="39" spans="1:9" x14ac:dyDescent="0.2">
      <c r="A39" s="7">
        <v>34</v>
      </c>
      <c r="B39" s="8" t="s">
        <v>41</v>
      </c>
      <c r="C39" s="9"/>
      <c r="D39" s="9">
        <v>1342479</v>
      </c>
      <c r="E39" s="9">
        <v>0</v>
      </c>
      <c r="F39" s="9"/>
      <c r="G39" s="9"/>
      <c r="H39" s="9"/>
      <c r="I39" s="9">
        <f t="shared" si="0"/>
        <v>1342479</v>
      </c>
    </row>
    <row r="40" spans="1:9" x14ac:dyDescent="0.2">
      <c r="A40" s="7">
        <v>35</v>
      </c>
      <c r="B40" s="8" t="s">
        <v>42</v>
      </c>
      <c r="C40" s="9">
        <v>0</v>
      </c>
      <c r="D40" s="9">
        <v>424408</v>
      </c>
      <c r="E40" s="9">
        <v>109828</v>
      </c>
      <c r="F40" s="9"/>
      <c r="G40" s="9">
        <v>109828</v>
      </c>
      <c r="H40" s="9"/>
      <c r="I40" s="9">
        <f t="shared" si="0"/>
        <v>534236</v>
      </c>
    </row>
    <row r="41" spans="1:9" x14ac:dyDescent="0.2">
      <c r="A41" s="7">
        <v>36</v>
      </c>
      <c r="B41" s="8" t="s">
        <v>43</v>
      </c>
      <c r="C41" s="9">
        <v>0</v>
      </c>
      <c r="D41" s="9">
        <v>21522</v>
      </c>
      <c r="E41" s="9">
        <v>0</v>
      </c>
      <c r="F41" s="9"/>
      <c r="G41" s="9"/>
      <c r="H41" s="9"/>
      <c r="I41" s="9">
        <f t="shared" si="0"/>
        <v>21522</v>
      </c>
    </row>
    <row r="42" spans="1:9" x14ac:dyDescent="0.2">
      <c r="A42" s="7">
        <v>37</v>
      </c>
      <c r="B42" s="8" t="s">
        <v>44</v>
      </c>
      <c r="C42" s="9">
        <v>55440</v>
      </c>
      <c r="D42" s="9">
        <v>1473754</v>
      </c>
      <c r="E42" s="9">
        <v>47925</v>
      </c>
      <c r="F42" s="9"/>
      <c r="G42" s="9">
        <v>55440</v>
      </c>
      <c r="H42" s="9"/>
      <c r="I42" s="9">
        <f t="shared" si="0"/>
        <v>1529194</v>
      </c>
    </row>
    <row r="43" spans="1:9" x14ac:dyDescent="0.2">
      <c r="A43" s="7">
        <v>38</v>
      </c>
      <c r="B43" s="8" t="s">
        <v>45</v>
      </c>
      <c r="C43" s="9">
        <v>0</v>
      </c>
      <c r="D43" s="9">
        <v>108130</v>
      </c>
      <c r="E43" s="9">
        <v>2780</v>
      </c>
      <c r="F43" s="9"/>
      <c r="G43" s="9">
        <v>2780</v>
      </c>
      <c r="H43" s="9"/>
      <c r="I43" s="9">
        <f t="shared" si="0"/>
        <v>110910</v>
      </c>
    </row>
    <row r="44" spans="1:9" x14ac:dyDescent="0.2">
      <c r="A44" s="7">
        <v>39</v>
      </c>
      <c r="B44" s="8" t="s">
        <v>46</v>
      </c>
      <c r="C44" s="9">
        <v>0</v>
      </c>
      <c r="D44" s="9">
        <v>181211</v>
      </c>
      <c r="E44" s="9">
        <v>0</v>
      </c>
      <c r="F44" s="9"/>
      <c r="G44" s="9"/>
      <c r="H44" s="9"/>
      <c r="I44" s="9">
        <f t="shared" si="0"/>
        <v>181211</v>
      </c>
    </row>
    <row r="45" spans="1:9" x14ac:dyDescent="0.2">
      <c r="A45" s="7">
        <v>40</v>
      </c>
      <c r="B45" s="8" t="s">
        <v>47</v>
      </c>
      <c r="C45" s="9">
        <v>0</v>
      </c>
      <c r="D45" s="9">
        <v>4258331</v>
      </c>
      <c r="E45" s="9">
        <v>835522</v>
      </c>
      <c r="F45" s="9"/>
      <c r="G45" s="9">
        <v>835522</v>
      </c>
      <c r="H45" s="9"/>
      <c r="I45" s="9">
        <f t="shared" si="0"/>
        <v>5093853</v>
      </c>
    </row>
    <row r="46" spans="1:9" x14ac:dyDescent="0.2">
      <c r="A46" s="7">
        <v>41</v>
      </c>
      <c r="B46" s="8" t="s">
        <v>48</v>
      </c>
      <c r="C46" s="9">
        <v>36000</v>
      </c>
      <c r="D46" s="9">
        <v>177886</v>
      </c>
      <c r="E46" s="9">
        <v>36000</v>
      </c>
      <c r="F46" s="9"/>
      <c r="G46" s="9">
        <v>36000</v>
      </c>
      <c r="H46" s="9"/>
      <c r="I46" s="9">
        <f t="shared" si="0"/>
        <v>213886</v>
      </c>
    </row>
    <row r="47" spans="1:9" x14ac:dyDescent="0.2">
      <c r="A47" s="7">
        <v>42</v>
      </c>
      <c r="B47" s="8" t="s">
        <v>49</v>
      </c>
      <c r="C47" s="9">
        <v>0</v>
      </c>
      <c r="D47" s="9">
        <v>13919</v>
      </c>
      <c r="E47" s="9">
        <v>0</v>
      </c>
      <c r="F47" s="9"/>
      <c r="G47" s="9"/>
      <c r="H47" s="9"/>
      <c r="I47" s="9">
        <f t="shared" si="0"/>
        <v>13919</v>
      </c>
    </row>
    <row r="48" spans="1:9" x14ac:dyDescent="0.2">
      <c r="A48" s="7">
        <v>43</v>
      </c>
      <c r="B48" s="8" t="s">
        <v>50</v>
      </c>
      <c r="C48" s="9">
        <v>2590</v>
      </c>
      <c r="D48" s="9">
        <v>291858</v>
      </c>
      <c r="E48" s="9">
        <v>1970</v>
      </c>
      <c r="F48" s="9"/>
      <c r="G48" s="9">
        <v>2590</v>
      </c>
      <c r="H48" s="9"/>
      <c r="I48" s="9">
        <f t="shared" si="0"/>
        <v>294448</v>
      </c>
    </row>
    <row r="49" spans="1:9" x14ac:dyDescent="0.2">
      <c r="A49" s="7">
        <v>44</v>
      </c>
      <c r="B49" s="8" t="s">
        <v>51</v>
      </c>
      <c r="C49" s="9">
        <v>0</v>
      </c>
      <c r="D49" s="9">
        <v>286673</v>
      </c>
      <c r="E49" s="9">
        <v>0</v>
      </c>
      <c r="F49" s="9"/>
      <c r="G49" s="9"/>
      <c r="H49" s="9"/>
      <c r="I49" s="9">
        <f t="shared" si="0"/>
        <v>286673</v>
      </c>
    </row>
    <row r="50" spans="1:9" x14ac:dyDescent="0.2">
      <c r="A50" s="7">
        <v>45</v>
      </c>
      <c r="B50" s="8" t="s">
        <v>52</v>
      </c>
      <c r="C50" s="9">
        <v>0</v>
      </c>
      <c r="D50" s="9">
        <v>136504</v>
      </c>
      <c r="E50" s="9">
        <v>0</v>
      </c>
      <c r="F50" s="9"/>
      <c r="G50" s="9"/>
      <c r="H50" s="9"/>
      <c r="I50" s="9">
        <f t="shared" si="0"/>
        <v>136504</v>
      </c>
    </row>
    <row r="51" spans="1:9" x14ac:dyDescent="0.2">
      <c r="A51" s="7">
        <v>46</v>
      </c>
      <c r="B51" s="8" t="s">
        <v>53</v>
      </c>
      <c r="C51" s="9">
        <v>270425</v>
      </c>
      <c r="D51" s="9">
        <v>1569893</v>
      </c>
      <c r="E51" s="9">
        <v>232490</v>
      </c>
      <c r="F51" s="9"/>
      <c r="G51" s="9">
        <v>270425</v>
      </c>
      <c r="H51" s="9"/>
      <c r="I51" s="9">
        <f t="shared" si="0"/>
        <v>1840318</v>
      </c>
    </row>
    <row r="52" spans="1:9" x14ac:dyDescent="0.2">
      <c r="A52" s="7">
        <v>47</v>
      </c>
      <c r="B52" s="8" t="s">
        <v>54</v>
      </c>
      <c r="C52" s="9">
        <v>0</v>
      </c>
      <c r="D52" s="9">
        <v>199588</v>
      </c>
      <c r="E52" s="9">
        <v>0</v>
      </c>
      <c r="F52" s="9"/>
      <c r="G52" s="9"/>
      <c r="H52" s="9"/>
      <c r="I52" s="9">
        <f t="shared" si="0"/>
        <v>199588</v>
      </c>
    </row>
    <row r="53" spans="1:9" x14ac:dyDescent="0.2">
      <c r="A53" s="7">
        <v>48</v>
      </c>
      <c r="B53" s="8" t="s">
        <v>55</v>
      </c>
      <c r="C53" s="9">
        <v>12380</v>
      </c>
      <c r="D53" s="9">
        <v>1425170</v>
      </c>
      <c r="E53" s="9">
        <v>0</v>
      </c>
      <c r="F53" s="9"/>
      <c r="G53" s="9">
        <v>12380</v>
      </c>
      <c r="H53" s="9"/>
      <c r="I53" s="9">
        <f t="shared" si="0"/>
        <v>1437550</v>
      </c>
    </row>
    <row r="54" spans="1:9" x14ac:dyDescent="0.2">
      <c r="A54" s="7">
        <v>49</v>
      </c>
      <c r="B54" s="8" t="s">
        <v>56</v>
      </c>
      <c r="C54" s="9">
        <v>0</v>
      </c>
      <c r="D54" s="9">
        <v>1969</v>
      </c>
      <c r="E54" s="9">
        <v>0</v>
      </c>
      <c r="F54" s="9"/>
      <c r="G54" s="9"/>
      <c r="H54" s="9"/>
      <c r="I54" s="9">
        <f t="shared" si="0"/>
        <v>1969</v>
      </c>
    </row>
    <row r="55" spans="1:9" x14ac:dyDescent="0.2">
      <c r="A55" s="7">
        <v>50</v>
      </c>
      <c r="B55" s="8" t="s">
        <v>57</v>
      </c>
      <c r="C55" s="9">
        <v>1050</v>
      </c>
      <c r="D55" s="9">
        <v>521877</v>
      </c>
      <c r="E55" s="9">
        <v>0</v>
      </c>
      <c r="F55" s="9"/>
      <c r="G55" s="9">
        <v>1050</v>
      </c>
      <c r="H55" s="9"/>
      <c r="I55" s="9">
        <f t="shared" si="0"/>
        <v>522927</v>
      </c>
    </row>
    <row r="56" spans="1:9" x14ac:dyDescent="0.2">
      <c r="A56" s="7">
        <v>51</v>
      </c>
      <c r="B56" s="8" t="s">
        <v>58</v>
      </c>
      <c r="C56" s="9">
        <v>0</v>
      </c>
      <c r="D56" s="9">
        <v>2255448</v>
      </c>
      <c r="E56" s="9">
        <v>1100665</v>
      </c>
      <c r="F56" s="9"/>
      <c r="G56" s="9">
        <v>1100665</v>
      </c>
      <c r="H56" s="9"/>
      <c r="I56" s="9">
        <f t="shared" si="0"/>
        <v>3356113</v>
      </c>
    </row>
    <row r="57" spans="1:9" x14ac:dyDescent="0.2">
      <c r="A57" s="7">
        <v>52</v>
      </c>
      <c r="B57" s="8" t="s">
        <v>59</v>
      </c>
      <c r="C57" s="9"/>
      <c r="D57" s="9">
        <v>899292</v>
      </c>
      <c r="E57" s="9">
        <v>835157</v>
      </c>
      <c r="F57" s="9"/>
      <c r="G57" s="9">
        <v>835157</v>
      </c>
      <c r="H57" s="9"/>
      <c r="I57" s="9">
        <f t="shared" si="0"/>
        <v>1734449</v>
      </c>
    </row>
    <row r="58" spans="1:9" x14ac:dyDescent="0.2">
      <c r="A58" s="7">
        <v>53</v>
      </c>
      <c r="B58" s="8" t="s">
        <v>60</v>
      </c>
      <c r="C58" s="9">
        <v>0</v>
      </c>
      <c r="D58" s="9">
        <v>57908</v>
      </c>
      <c r="E58" s="9">
        <v>0</v>
      </c>
      <c r="F58" s="9"/>
      <c r="G58" s="9"/>
      <c r="H58" s="9"/>
      <c r="I58" s="9">
        <f t="shared" si="0"/>
        <v>57908</v>
      </c>
    </row>
    <row r="59" spans="1:9" x14ac:dyDescent="0.2">
      <c r="A59" s="7">
        <v>54</v>
      </c>
      <c r="B59" s="8" t="s">
        <v>61</v>
      </c>
      <c r="C59" s="9">
        <v>23080</v>
      </c>
      <c r="D59" s="9">
        <v>975608</v>
      </c>
      <c r="E59" s="9">
        <v>21730</v>
      </c>
      <c r="F59" s="9"/>
      <c r="G59" s="9">
        <v>23080</v>
      </c>
      <c r="H59" s="9"/>
      <c r="I59" s="9">
        <f t="shared" si="0"/>
        <v>998688</v>
      </c>
    </row>
    <row r="60" spans="1:9" x14ac:dyDescent="0.2">
      <c r="A60" s="7">
        <v>55</v>
      </c>
      <c r="B60" s="8" t="s">
        <v>62</v>
      </c>
      <c r="C60" s="9"/>
      <c r="D60" s="9">
        <v>171879</v>
      </c>
      <c r="E60" s="9">
        <v>76694</v>
      </c>
      <c r="F60" s="9"/>
      <c r="G60" s="9">
        <v>76694</v>
      </c>
      <c r="H60" s="9"/>
      <c r="I60" s="9">
        <f t="shared" si="0"/>
        <v>248573</v>
      </c>
    </row>
    <row r="61" spans="1:9" x14ac:dyDescent="0.2">
      <c r="A61" s="7">
        <v>56</v>
      </c>
      <c r="B61" s="8" t="s">
        <v>63</v>
      </c>
      <c r="C61" s="9">
        <v>0</v>
      </c>
      <c r="D61" s="9">
        <v>0</v>
      </c>
      <c r="E61" s="9">
        <v>0</v>
      </c>
      <c r="F61" s="9"/>
      <c r="G61" s="9"/>
      <c r="H61" s="9"/>
      <c r="I61" s="9">
        <f t="shared" si="0"/>
        <v>0</v>
      </c>
    </row>
    <row r="62" spans="1:9" x14ac:dyDescent="0.2">
      <c r="A62" s="7">
        <v>57</v>
      </c>
      <c r="B62" s="8" t="s">
        <v>64</v>
      </c>
      <c r="C62" s="9">
        <v>0</v>
      </c>
      <c r="D62" s="9">
        <v>1083775</v>
      </c>
      <c r="E62" s="9">
        <v>2385562</v>
      </c>
      <c r="F62" s="9"/>
      <c r="G62" s="9">
        <v>2385562</v>
      </c>
      <c r="H62" s="9"/>
      <c r="I62" s="9">
        <f t="shared" si="0"/>
        <v>3469337</v>
      </c>
    </row>
    <row r="63" spans="1:9" x14ac:dyDescent="0.2">
      <c r="A63" s="7">
        <v>58</v>
      </c>
      <c r="B63" s="8" t="s">
        <v>65</v>
      </c>
      <c r="C63" s="9"/>
      <c r="D63" s="9">
        <v>8645</v>
      </c>
      <c r="E63" s="9">
        <v>0</v>
      </c>
      <c r="F63" s="9"/>
      <c r="G63" s="9"/>
      <c r="H63" s="9"/>
      <c r="I63" s="9">
        <f t="shared" si="0"/>
        <v>8645</v>
      </c>
    </row>
    <row r="64" spans="1:9" x14ac:dyDescent="0.2">
      <c r="A64" s="7">
        <v>59</v>
      </c>
      <c r="B64" s="8" t="s">
        <v>66</v>
      </c>
      <c r="C64" s="9">
        <v>9630</v>
      </c>
      <c r="D64" s="9">
        <v>8282011</v>
      </c>
      <c r="E64" s="9">
        <v>1976426</v>
      </c>
      <c r="F64" s="9"/>
      <c r="G64" s="9">
        <v>1976426</v>
      </c>
      <c r="H64" s="9"/>
      <c r="I64" s="9">
        <f t="shared" si="0"/>
        <v>10258437</v>
      </c>
    </row>
    <row r="65" spans="1:9" x14ac:dyDescent="0.2">
      <c r="A65" s="7">
        <v>60</v>
      </c>
      <c r="B65" s="8" t="s">
        <v>67</v>
      </c>
      <c r="C65" s="9"/>
      <c r="D65" s="9">
        <v>65859</v>
      </c>
      <c r="E65" s="9">
        <v>0</v>
      </c>
      <c r="F65" s="9"/>
      <c r="G65" s="9"/>
      <c r="H65" s="9"/>
      <c r="I65" s="9">
        <f t="shared" si="0"/>
        <v>65859</v>
      </c>
    </row>
    <row r="66" spans="1:9" x14ac:dyDescent="0.2">
      <c r="A66" s="7">
        <v>61</v>
      </c>
      <c r="B66" s="8" t="s">
        <v>68</v>
      </c>
      <c r="C66" s="9"/>
      <c r="D66" s="9">
        <v>3809353</v>
      </c>
      <c r="E66" s="9">
        <v>1747384</v>
      </c>
      <c r="F66" s="9"/>
      <c r="G66" s="9">
        <v>1747384</v>
      </c>
      <c r="H66" s="9"/>
      <c r="I66" s="9">
        <f t="shared" si="0"/>
        <v>5556737</v>
      </c>
    </row>
    <row r="67" spans="1:9" x14ac:dyDescent="0.2">
      <c r="A67" s="7">
        <v>62</v>
      </c>
      <c r="B67" s="8" t="s">
        <v>69</v>
      </c>
      <c r="C67" s="9">
        <v>4490</v>
      </c>
      <c r="D67" s="9">
        <v>475349</v>
      </c>
      <c r="E67" s="9">
        <v>0</v>
      </c>
      <c r="F67" s="9"/>
      <c r="G67" s="9">
        <v>4490</v>
      </c>
      <c r="H67" s="9"/>
      <c r="I67" s="9">
        <f t="shared" si="0"/>
        <v>479839</v>
      </c>
    </row>
    <row r="68" spans="1:9" x14ac:dyDescent="0.2">
      <c r="A68" s="7">
        <v>63</v>
      </c>
      <c r="B68" s="8" t="s">
        <v>70</v>
      </c>
      <c r="C68" s="9">
        <v>0</v>
      </c>
      <c r="D68" s="9">
        <v>60076</v>
      </c>
      <c r="E68" s="9">
        <v>0</v>
      </c>
      <c r="F68" s="9"/>
      <c r="G68" s="9"/>
      <c r="H68" s="9"/>
      <c r="I68" s="9">
        <f t="shared" si="0"/>
        <v>60076</v>
      </c>
    </row>
    <row r="69" spans="1:9" x14ac:dyDescent="0.2">
      <c r="A69" s="7">
        <v>64</v>
      </c>
      <c r="B69" s="8" t="s">
        <v>71</v>
      </c>
      <c r="C69" s="9"/>
      <c r="D69" s="9">
        <v>53510</v>
      </c>
      <c r="E69" s="9">
        <v>0</v>
      </c>
      <c r="F69" s="9"/>
      <c r="G69" s="9"/>
      <c r="H69" s="9"/>
      <c r="I69" s="9">
        <f t="shared" si="0"/>
        <v>53510</v>
      </c>
    </row>
    <row r="70" spans="1:9" x14ac:dyDescent="0.2">
      <c r="A70" s="7">
        <v>65</v>
      </c>
      <c r="B70" s="8" t="s">
        <v>72</v>
      </c>
      <c r="C70" s="9">
        <v>0</v>
      </c>
      <c r="D70" s="9">
        <v>7297065</v>
      </c>
      <c r="E70" s="9">
        <v>6517578</v>
      </c>
      <c r="F70" s="9"/>
      <c r="G70" s="9">
        <v>6517578</v>
      </c>
      <c r="H70" s="9"/>
      <c r="I70" s="9">
        <f t="shared" si="0"/>
        <v>13814643</v>
      </c>
    </row>
    <row r="71" spans="1:9" x14ac:dyDescent="0.2">
      <c r="A71" s="7">
        <v>66</v>
      </c>
      <c r="B71" s="8" t="s">
        <v>73</v>
      </c>
      <c r="C71" s="9">
        <v>0</v>
      </c>
      <c r="D71" s="9">
        <v>62655</v>
      </c>
      <c r="E71" s="9">
        <v>0</v>
      </c>
      <c r="F71" s="9"/>
      <c r="G71" s="9"/>
      <c r="H71" s="9"/>
      <c r="I71" s="9">
        <f t="shared" ref="I71:I127" si="1">+D71+G71</f>
        <v>62655</v>
      </c>
    </row>
    <row r="72" spans="1:9" x14ac:dyDescent="0.2">
      <c r="A72" s="7">
        <v>67</v>
      </c>
      <c r="B72" s="8" t="s">
        <v>74</v>
      </c>
      <c r="C72" s="9">
        <v>0</v>
      </c>
      <c r="D72" s="9">
        <v>43734</v>
      </c>
      <c r="E72" s="9">
        <v>0</v>
      </c>
      <c r="F72" s="9"/>
      <c r="G72" s="9"/>
      <c r="H72" s="9"/>
      <c r="I72" s="9">
        <f t="shared" si="1"/>
        <v>43734</v>
      </c>
    </row>
    <row r="73" spans="1:9" x14ac:dyDescent="0.2">
      <c r="A73" s="7">
        <v>68</v>
      </c>
      <c r="B73" s="8" t="s">
        <v>75</v>
      </c>
      <c r="C73" s="9">
        <v>0</v>
      </c>
      <c r="D73" s="9">
        <v>2292303</v>
      </c>
      <c r="E73" s="9">
        <v>2884090</v>
      </c>
      <c r="F73" s="9"/>
      <c r="G73" s="9">
        <v>2884090</v>
      </c>
      <c r="H73" s="9"/>
      <c r="I73" s="9">
        <f t="shared" si="1"/>
        <v>5176393</v>
      </c>
    </row>
    <row r="74" spans="1:9" x14ac:dyDescent="0.2">
      <c r="A74" s="7">
        <v>69</v>
      </c>
      <c r="B74" s="8" t="s">
        <v>76</v>
      </c>
      <c r="C74" s="9">
        <v>0</v>
      </c>
      <c r="D74" s="9">
        <v>2179238</v>
      </c>
      <c r="E74" s="9">
        <v>1057435</v>
      </c>
      <c r="F74" s="9"/>
      <c r="G74" s="9">
        <v>1057435</v>
      </c>
      <c r="H74" s="9"/>
      <c r="I74" s="9">
        <f t="shared" si="1"/>
        <v>3236673</v>
      </c>
    </row>
    <row r="75" spans="1:9" x14ac:dyDescent="0.2">
      <c r="A75" s="7">
        <v>70</v>
      </c>
      <c r="B75" s="8" t="s">
        <v>77</v>
      </c>
      <c r="C75" s="9"/>
      <c r="D75" s="9">
        <v>73312</v>
      </c>
      <c r="E75" s="9">
        <v>0</v>
      </c>
      <c r="F75" s="9"/>
      <c r="G75" s="9"/>
      <c r="H75" s="9"/>
      <c r="I75" s="9">
        <f t="shared" si="1"/>
        <v>73312</v>
      </c>
    </row>
    <row r="76" spans="1:9" x14ac:dyDescent="0.2">
      <c r="A76" s="7">
        <v>71</v>
      </c>
      <c r="B76" s="8" t="s">
        <v>78</v>
      </c>
      <c r="C76" s="9">
        <v>0</v>
      </c>
      <c r="D76" s="9">
        <v>1105680</v>
      </c>
      <c r="E76" s="9">
        <v>867749</v>
      </c>
      <c r="F76" s="9"/>
      <c r="G76" s="9">
        <v>867749</v>
      </c>
      <c r="H76" s="9"/>
      <c r="I76" s="9">
        <f t="shared" si="1"/>
        <v>1973429</v>
      </c>
    </row>
    <row r="77" spans="1:9" x14ac:dyDescent="0.2">
      <c r="A77" s="7">
        <v>72</v>
      </c>
      <c r="B77" s="8" t="s">
        <v>79</v>
      </c>
      <c r="C77" s="9">
        <v>0</v>
      </c>
      <c r="D77" s="9">
        <v>359238</v>
      </c>
      <c r="E77" s="9">
        <v>0</v>
      </c>
      <c r="F77" s="9"/>
      <c r="G77" s="9"/>
      <c r="H77" s="9"/>
      <c r="I77" s="9">
        <f t="shared" si="1"/>
        <v>359238</v>
      </c>
    </row>
    <row r="78" spans="1:9" x14ac:dyDescent="0.2">
      <c r="A78" s="7">
        <v>73</v>
      </c>
      <c r="B78" s="8" t="s">
        <v>80</v>
      </c>
      <c r="C78" s="9">
        <v>1800</v>
      </c>
      <c r="D78" s="9">
        <v>74809</v>
      </c>
      <c r="E78" s="9">
        <v>0</v>
      </c>
      <c r="F78" s="9"/>
      <c r="G78" s="9">
        <v>38690</v>
      </c>
      <c r="H78" s="9"/>
      <c r="I78" s="9">
        <f t="shared" si="1"/>
        <v>113499</v>
      </c>
    </row>
    <row r="79" spans="1:9" x14ac:dyDescent="0.2">
      <c r="A79" s="7">
        <v>74</v>
      </c>
      <c r="B79" s="8" t="s">
        <v>81</v>
      </c>
      <c r="C79" s="9">
        <v>301651</v>
      </c>
      <c r="D79" s="9">
        <v>49773297</v>
      </c>
      <c r="E79" s="9">
        <v>2197445</v>
      </c>
      <c r="F79" s="9"/>
      <c r="G79" s="9">
        <v>2197445</v>
      </c>
      <c r="H79" s="9"/>
      <c r="I79" s="9">
        <f t="shared" si="1"/>
        <v>51970742</v>
      </c>
    </row>
    <row r="80" spans="1:9" x14ac:dyDescent="0.2">
      <c r="A80" s="7">
        <v>75</v>
      </c>
      <c r="B80" s="8" t="s">
        <v>82</v>
      </c>
      <c r="C80" s="9">
        <v>0</v>
      </c>
      <c r="D80" s="9">
        <v>297647</v>
      </c>
      <c r="E80" s="9">
        <v>190890</v>
      </c>
      <c r="F80" s="9"/>
      <c r="G80" s="9">
        <v>190890</v>
      </c>
      <c r="H80" s="9"/>
      <c r="I80" s="9">
        <f t="shared" si="1"/>
        <v>488537</v>
      </c>
    </row>
    <row r="81" spans="1:9" x14ac:dyDescent="0.2">
      <c r="A81" s="7">
        <v>76</v>
      </c>
      <c r="B81" s="8" t="s">
        <v>83</v>
      </c>
      <c r="C81" s="9">
        <v>1120</v>
      </c>
      <c r="D81" s="9">
        <v>177059</v>
      </c>
      <c r="E81" s="9">
        <v>0</v>
      </c>
      <c r="F81" s="9"/>
      <c r="G81" s="9">
        <v>1120</v>
      </c>
      <c r="H81" s="9"/>
      <c r="I81" s="9">
        <f t="shared" si="1"/>
        <v>178179</v>
      </c>
    </row>
    <row r="82" spans="1:9" x14ac:dyDescent="0.2">
      <c r="A82" s="7">
        <v>77</v>
      </c>
      <c r="B82" s="8" t="s">
        <v>84</v>
      </c>
      <c r="C82" s="9">
        <v>126360</v>
      </c>
      <c r="D82" s="9">
        <v>1093000</v>
      </c>
      <c r="E82" s="9">
        <v>144389</v>
      </c>
      <c r="F82" s="9"/>
      <c r="G82" s="9">
        <v>144389</v>
      </c>
      <c r="H82" s="9"/>
      <c r="I82" s="9">
        <f t="shared" si="1"/>
        <v>1237389</v>
      </c>
    </row>
    <row r="83" spans="1:9" x14ac:dyDescent="0.2">
      <c r="A83" s="7">
        <v>78</v>
      </c>
      <c r="B83" s="8" t="s">
        <v>85</v>
      </c>
      <c r="C83" s="9">
        <v>0</v>
      </c>
      <c r="D83" s="9">
        <v>20640414</v>
      </c>
      <c r="E83" s="9">
        <v>53647019</v>
      </c>
      <c r="F83" s="9"/>
      <c r="G83" s="9">
        <v>53647019</v>
      </c>
      <c r="H83" s="9"/>
      <c r="I83" s="9">
        <f t="shared" si="1"/>
        <v>74287433</v>
      </c>
    </row>
    <row r="84" spans="1:9" x14ac:dyDescent="0.2">
      <c r="A84" s="7">
        <v>79</v>
      </c>
      <c r="B84" s="8" t="s">
        <v>86</v>
      </c>
      <c r="C84" s="9">
        <v>346129.5</v>
      </c>
      <c r="D84" s="9">
        <v>959859</v>
      </c>
      <c r="E84" s="9">
        <v>346130</v>
      </c>
      <c r="F84" s="9"/>
      <c r="G84" s="9">
        <v>346130</v>
      </c>
      <c r="H84" s="9"/>
      <c r="I84" s="9">
        <f t="shared" si="1"/>
        <v>1305989</v>
      </c>
    </row>
    <row r="85" spans="1:9" x14ac:dyDescent="0.2">
      <c r="A85" s="7">
        <v>80</v>
      </c>
      <c r="B85" s="8" t="s">
        <v>87</v>
      </c>
      <c r="C85" s="9">
        <v>0</v>
      </c>
      <c r="D85" s="9">
        <v>295973</v>
      </c>
      <c r="E85" s="9">
        <v>0</v>
      </c>
      <c r="F85" s="9"/>
      <c r="G85" s="9"/>
      <c r="H85" s="9"/>
      <c r="I85" s="9">
        <f t="shared" si="1"/>
        <v>295973</v>
      </c>
    </row>
    <row r="86" spans="1:9" x14ac:dyDescent="0.2">
      <c r="A86" s="7">
        <v>81</v>
      </c>
      <c r="B86" s="8" t="s">
        <v>88</v>
      </c>
      <c r="C86" s="9"/>
      <c r="D86" s="9">
        <v>508031</v>
      </c>
      <c r="E86" s="9">
        <v>0</v>
      </c>
      <c r="F86" s="9"/>
      <c r="G86" s="9">
        <v>58100</v>
      </c>
      <c r="H86" s="9"/>
      <c r="I86" s="9">
        <f t="shared" si="1"/>
        <v>566131</v>
      </c>
    </row>
    <row r="87" spans="1:9" x14ac:dyDescent="0.2">
      <c r="A87" s="7">
        <v>82</v>
      </c>
      <c r="B87" s="8" t="s">
        <v>89</v>
      </c>
      <c r="C87" s="9">
        <v>0</v>
      </c>
      <c r="D87" s="9">
        <v>53379</v>
      </c>
      <c r="E87" s="9">
        <v>0</v>
      </c>
      <c r="F87" s="9"/>
      <c r="G87" s="9"/>
      <c r="H87" s="9"/>
      <c r="I87" s="9">
        <f t="shared" si="1"/>
        <v>53379</v>
      </c>
    </row>
    <row r="88" spans="1:9" x14ac:dyDescent="0.2">
      <c r="A88" s="7">
        <v>83</v>
      </c>
      <c r="B88" s="8" t="s">
        <v>90</v>
      </c>
      <c r="C88" s="9">
        <v>0</v>
      </c>
      <c r="D88" s="9">
        <v>378424</v>
      </c>
      <c r="E88" s="9">
        <v>0</v>
      </c>
      <c r="F88" s="9"/>
      <c r="G88" s="9"/>
      <c r="H88" s="9"/>
      <c r="I88" s="9">
        <f t="shared" si="1"/>
        <v>378424</v>
      </c>
    </row>
    <row r="89" spans="1:9" x14ac:dyDescent="0.2">
      <c r="A89" s="7">
        <v>84</v>
      </c>
      <c r="B89" s="8" t="s">
        <v>91</v>
      </c>
      <c r="C89" s="9">
        <v>0</v>
      </c>
      <c r="D89" s="9">
        <v>159419</v>
      </c>
      <c r="E89" s="9">
        <v>0</v>
      </c>
      <c r="F89" s="9"/>
      <c r="G89" s="9"/>
      <c r="H89" s="9"/>
      <c r="I89" s="9">
        <f t="shared" si="1"/>
        <v>159419</v>
      </c>
    </row>
    <row r="90" spans="1:9" x14ac:dyDescent="0.2">
      <c r="A90" s="7">
        <v>85</v>
      </c>
      <c r="B90" s="8" t="s">
        <v>92</v>
      </c>
      <c r="C90" s="9">
        <v>0</v>
      </c>
      <c r="D90" s="9">
        <v>70891</v>
      </c>
      <c r="E90" s="9">
        <v>6926</v>
      </c>
      <c r="F90" s="9"/>
      <c r="G90" s="9">
        <v>6926</v>
      </c>
      <c r="H90" s="9"/>
      <c r="I90" s="9">
        <f t="shared" si="1"/>
        <v>77817</v>
      </c>
    </row>
    <row r="91" spans="1:9" x14ac:dyDescent="0.2">
      <c r="A91" s="7">
        <v>86</v>
      </c>
      <c r="B91" s="8" t="s">
        <v>93</v>
      </c>
      <c r="C91" s="9">
        <v>73180</v>
      </c>
      <c r="D91" s="9">
        <v>455369</v>
      </c>
      <c r="E91" s="9">
        <v>86000</v>
      </c>
      <c r="F91" s="9"/>
      <c r="G91" s="9">
        <v>86000</v>
      </c>
      <c r="H91" s="9"/>
      <c r="I91" s="9">
        <f t="shared" si="1"/>
        <v>541369</v>
      </c>
    </row>
    <row r="92" spans="1:9" x14ac:dyDescent="0.2">
      <c r="A92" s="7">
        <v>87</v>
      </c>
      <c r="B92" s="8" t="s">
        <v>94</v>
      </c>
      <c r="C92" s="9">
        <v>0</v>
      </c>
      <c r="D92" s="9">
        <v>933153</v>
      </c>
      <c r="E92" s="9">
        <v>1146516</v>
      </c>
      <c r="F92" s="9"/>
      <c r="G92" s="9">
        <v>1146516</v>
      </c>
      <c r="H92" s="9"/>
      <c r="I92" s="9">
        <f t="shared" si="1"/>
        <v>2079669</v>
      </c>
    </row>
    <row r="93" spans="1:9" x14ac:dyDescent="0.2">
      <c r="A93" s="7">
        <v>88</v>
      </c>
      <c r="B93" s="8" t="s">
        <v>95</v>
      </c>
      <c r="C93" s="9">
        <v>0</v>
      </c>
      <c r="D93" s="9">
        <v>85467</v>
      </c>
      <c r="E93" s="9">
        <v>0</v>
      </c>
      <c r="F93" s="9"/>
      <c r="G93" s="9"/>
      <c r="H93" s="9"/>
      <c r="I93" s="9">
        <f t="shared" si="1"/>
        <v>85467</v>
      </c>
    </row>
    <row r="94" spans="1:9" x14ac:dyDescent="0.2">
      <c r="A94" s="7">
        <v>89</v>
      </c>
      <c r="B94" s="8" t="s">
        <v>96</v>
      </c>
      <c r="C94" s="9">
        <v>0</v>
      </c>
      <c r="D94" s="9">
        <v>39479378</v>
      </c>
      <c r="E94" s="9">
        <v>101308303</v>
      </c>
      <c r="F94" s="9"/>
      <c r="G94" s="9">
        <v>101308303</v>
      </c>
      <c r="H94" s="9"/>
      <c r="I94" s="9">
        <f t="shared" si="1"/>
        <v>140787681</v>
      </c>
    </row>
    <row r="95" spans="1:9" x14ac:dyDescent="0.2">
      <c r="A95" s="7">
        <v>90</v>
      </c>
      <c r="B95" s="8" t="s">
        <v>97</v>
      </c>
      <c r="C95" s="9">
        <v>0</v>
      </c>
      <c r="D95" s="9">
        <v>3317</v>
      </c>
      <c r="E95" s="9">
        <v>0</v>
      </c>
      <c r="F95" s="9"/>
      <c r="G95" s="9"/>
      <c r="H95" s="9"/>
      <c r="I95" s="9">
        <f t="shared" si="1"/>
        <v>3317</v>
      </c>
    </row>
    <row r="96" spans="1:9" x14ac:dyDescent="0.2">
      <c r="A96" s="7">
        <v>91</v>
      </c>
      <c r="B96" s="8" t="s">
        <v>98</v>
      </c>
      <c r="C96" s="9">
        <v>0</v>
      </c>
      <c r="D96" s="9">
        <v>298143</v>
      </c>
      <c r="E96" s="9">
        <v>0</v>
      </c>
      <c r="F96" s="9"/>
      <c r="G96" s="9"/>
      <c r="H96" s="9"/>
      <c r="I96" s="9">
        <f t="shared" si="1"/>
        <v>298143</v>
      </c>
    </row>
    <row r="97" spans="1:9" x14ac:dyDescent="0.2">
      <c r="A97" s="7">
        <v>92</v>
      </c>
      <c r="B97" s="8" t="s">
        <v>99</v>
      </c>
      <c r="C97" s="9">
        <v>0</v>
      </c>
      <c r="D97" s="9">
        <v>799005</v>
      </c>
      <c r="E97" s="9">
        <v>0</v>
      </c>
      <c r="F97" s="9"/>
      <c r="G97" s="9"/>
      <c r="H97" s="9"/>
      <c r="I97" s="9">
        <f t="shared" si="1"/>
        <v>799005</v>
      </c>
    </row>
    <row r="98" spans="1:9" x14ac:dyDescent="0.2">
      <c r="A98" s="7">
        <v>93</v>
      </c>
      <c r="B98" s="8" t="s">
        <v>100</v>
      </c>
      <c r="C98" s="9">
        <v>0</v>
      </c>
      <c r="D98" s="9">
        <v>45627</v>
      </c>
      <c r="E98" s="9">
        <v>0</v>
      </c>
      <c r="F98" s="9"/>
      <c r="G98" s="9"/>
      <c r="H98" s="9"/>
      <c r="I98" s="9">
        <f t="shared" si="1"/>
        <v>45627</v>
      </c>
    </row>
    <row r="99" spans="1:9" x14ac:dyDescent="0.2">
      <c r="A99" s="7">
        <v>94</v>
      </c>
      <c r="B99" s="8" t="s">
        <v>101</v>
      </c>
      <c r="C99" s="9">
        <v>0</v>
      </c>
      <c r="D99" s="9">
        <v>498751</v>
      </c>
      <c r="E99" s="9">
        <v>0</v>
      </c>
      <c r="F99" s="9"/>
      <c r="G99" s="9"/>
      <c r="H99" s="9"/>
      <c r="I99" s="9">
        <f t="shared" si="1"/>
        <v>498751</v>
      </c>
    </row>
    <row r="100" spans="1:9" x14ac:dyDescent="0.2">
      <c r="A100" s="7">
        <v>96</v>
      </c>
      <c r="B100" s="8" t="s">
        <v>102</v>
      </c>
      <c r="C100" s="9">
        <v>0</v>
      </c>
      <c r="D100" s="9">
        <v>465698</v>
      </c>
      <c r="E100" s="9">
        <v>0</v>
      </c>
      <c r="F100" s="9"/>
      <c r="G100" s="9"/>
      <c r="H100" s="9"/>
      <c r="I100" s="9">
        <f t="shared" si="1"/>
        <v>465698</v>
      </c>
    </row>
    <row r="101" spans="1:9" x14ac:dyDescent="0.2">
      <c r="A101" s="7">
        <v>97</v>
      </c>
      <c r="B101" s="8" t="s">
        <v>103</v>
      </c>
      <c r="C101" s="9">
        <v>0</v>
      </c>
      <c r="D101" s="9">
        <v>4926948</v>
      </c>
      <c r="E101" s="9">
        <v>1901519</v>
      </c>
      <c r="F101" s="9"/>
      <c r="G101" s="9">
        <v>1901519</v>
      </c>
      <c r="H101" s="9"/>
      <c r="I101" s="9">
        <f t="shared" si="1"/>
        <v>6828467</v>
      </c>
    </row>
    <row r="102" spans="1:9" x14ac:dyDescent="0.2">
      <c r="A102" s="7">
        <v>98</v>
      </c>
      <c r="B102" s="8" t="s">
        <v>104</v>
      </c>
      <c r="C102" s="9">
        <v>0</v>
      </c>
      <c r="D102" s="9">
        <v>24665</v>
      </c>
      <c r="E102" s="9">
        <v>0</v>
      </c>
      <c r="F102" s="9"/>
      <c r="G102" s="9"/>
      <c r="H102" s="9"/>
      <c r="I102" s="9">
        <f t="shared" si="1"/>
        <v>24665</v>
      </c>
    </row>
    <row r="103" spans="1:9" x14ac:dyDescent="0.2">
      <c r="A103" s="7">
        <v>99</v>
      </c>
      <c r="B103" s="8" t="s">
        <v>105</v>
      </c>
      <c r="C103" s="9">
        <v>0</v>
      </c>
      <c r="D103" s="9">
        <v>1865087</v>
      </c>
      <c r="E103" s="9">
        <v>265940</v>
      </c>
      <c r="F103" s="9"/>
      <c r="G103" s="9">
        <v>265940</v>
      </c>
      <c r="H103" s="9"/>
      <c r="I103" s="9">
        <f t="shared" si="1"/>
        <v>2131027</v>
      </c>
    </row>
    <row r="104" spans="1:9" x14ac:dyDescent="0.2">
      <c r="A104" s="7">
        <v>100</v>
      </c>
      <c r="B104" s="8" t="s">
        <v>106</v>
      </c>
      <c r="C104" s="9">
        <v>3740</v>
      </c>
      <c r="D104" s="9">
        <v>332509</v>
      </c>
      <c r="E104" s="9">
        <v>0</v>
      </c>
      <c r="F104" s="9"/>
      <c r="G104" s="9">
        <v>3740</v>
      </c>
      <c r="H104" s="9"/>
      <c r="I104" s="9">
        <f t="shared" si="1"/>
        <v>336249</v>
      </c>
    </row>
    <row r="105" spans="1:9" x14ac:dyDescent="0.2">
      <c r="A105" s="7">
        <v>101</v>
      </c>
      <c r="B105" s="8" t="s">
        <v>107</v>
      </c>
      <c r="C105" s="9">
        <v>0</v>
      </c>
      <c r="D105" s="9">
        <v>127136275</v>
      </c>
      <c r="E105" s="9">
        <v>419659246</v>
      </c>
      <c r="F105" s="9"/>
      <c r="G105" s="9">
        <v>419659246</v>
      </c>
      <c r="H105" s="9"/>
      <c r="I105" s="9">
        <f t="shared" si="1"/>
        <v>546795521</v>
      </c>
    </row>
    <row r="106" spans="1:9" x14ac:dyDescent="0.2">
      <c r="A106" s="7">
        <v>102</v>
      </c>
      <c r="B106" s="8" t="s">
        <v>108</v>
      </c>
      <c r="C106" s="9">
        <v>0</v>
      </c>
      <c r="D106" s="9">
        <v>1411272</v>
      </c>
      <c r="E106" s="9">
        <v>870417</v>
      </c>
      <c r="F106" s="9"/>
      <c r="G106" s="9">
        <v>870417</v>
      </c>
      <c r="H106" s="9"/>
      <c r="I106" s="9">
        <f t="shared" si="1"/>
        <v>2281689</v>
      </c>
    </row>
    <row r="107" spans="1:9" x14ac:dyDescent="0.2">
      <c r="A107" s="7">
        <v>103</v>
      </c>
      <c r="B107" s="8" t="s">
        <v>109</v>
      </c>
      <c r="C107" s="9">
        <v>50</v>
      </c>
      <c r="D107" s="9">
        <v>568191</v>
      </c>
      <c r="E107" s="9">
        <v>0</v>
      </c>
      <c r="F107" s="9"/>
      <c r="G107" s="9">
        <v>5400</v>
      </c>
      <c r="H107" s="9"/>
      <c r="I107" s="9">
        <f t="shared" si="1"/>
        <v>573591</v>
      </c>
    </row>
    <row r="108" spans="1:9" x14ac:dyDescent="0.2">
      <c r="A108" s="7">
        <v>104</v>
      </c>
      <c r="B108" s="8" t="s">
        <v>110</v>
      </c>
      <c r="C108" s="9">
        <v>194512</v>
      </c>
      <c r="D108" s="9">
        <v>238445</v>
      </c>
      <c r="E108" s="9">
        <v>188092</v>
      </c>
      <c r="F108" s="9"/>
      <c r="G108" s="9">
        <v>194512</v>
      </c>
      <c r="H108" s="9"/>
      <c r="I108" s="9">
        <f t="shared" si="1"/>
        <v>432957</v>
      </c>
    </row>
    <row r="109" spans="1:9" x14ac:dyDescent="0.2">
      <c r="A109" s="7">
        <v>105</v>
      </c>
      <c r="B109" s="8" t="s">
        <v>111</v>
      </c>
      <c r="C109" s="9">
        <v>0</v>
      </c>
      <c r="D109" s="9">
        <v>155872</v>
      </c>
      <c r="E109" s="9">
        <v>0</v>
      </c>
      <c r="F109" s="9"/>
      <c r="G109" s="9"/>
      <c r="H109" s="9"/>
      <c r="I109" s="9">
        <f t="shared" si="1"/>
        <v>155872</v>
      </c>
    </row>
    <row r="110" spans="1:9" x14ac:dyDescent="0.2">
      <c r="A110" s="7">
        <v>106</v>
      </c>
      <c r="B110" s="8" t="s">
        <v>112</v>
      </c>
      <c r="C110" s="9">
        <v>0</v>
      </c>
      <c r="D110" s="9">
        <v>711212</v>
      </c>
      <c r="E110" s="9">
        <v>624320</v>
      </c>
      <c r="F110" s="9"/>
      <c r="G110" s="9">
        <v>624320</v>
      </c>
      <c r="H110" s="9"/>
      <c r="I110" s="9">
        <f t="shared" si="1"/>
        <v>1335532</v>
      </c>
    </row>
    <row r="111" spans="1:9" x14ac:dyDescent="0.2">
      <c r="A111" s="7">
        <v>107</v>
      </c>
      <c r="B111" s="8" t="s">
        <v>113</v>
      </c>
      <c r="C111" s="9">
        <v>398875</v>
      </c>
      <c r="D111" s="9">
        <v>1493415</v>
      </c>
      <c r="E111" s="9">
        <v>331283</v>
      </c>
      <c r="F111" s="9"/>
      <c r="G111" s="9">
        <v>398875</v>
      </c>
      <c r="H111" s="9"/>
      <c r="I111" s="9">
        <f t="shared" si="1"/>
        <v>1892290</v>
      </c>
    </row>
    <row r="112" spans="1:9" x14ac:dyDescent="0.2">
      <c r="A112" s="7">
        <v>108</v>
      </c>
      <c r="B112" s="8" t="s">
        <v>114</v>
      </c>
      <c r="C112" s="9">
        <v>0</v>
      </c>
      <c r="D112" s="9">
        <v>4002802</v>
      </c>
      <c r="E112" s="9">
        <v>3355921</v>
      </c>
      <c r="F112" s="9"/>
      <c r="G112" s="9">
        <v>3355921</v>
      </c>
      <c r="H112" s="9"/>
      <c r="I112" s="9">
        <f t="shared" si="1"/>
        <v>7358723</v>
      </c>
    </row>
    <row r="113" spans="1:9" x14ac:dyDescent="0.2">
      <c r="A113" s="7">
        <v>109</v>
      </c>
      <c r="B113" s="8" t="s">
        <v>115</v>
      </c>
      <c r="C113" s="9">
        <v>0</v>
      </c>
      <c r="D113" s="9">
        <v>1358027</v>
      </c>
      <c r="E113" s="9">
        <v>324861</v>
      </c>
      <c r="F113" s="9"/>
      <c r="G113" s="9">
        <v>324861</v>
      </c>
      <c r="H113" s="9"/>
      <c r="I113" s="9">
        <f t="shared" si="1"/>
        <v>1682888</v>
      </c>
    </row>
    <row r="114" spans="1:9" x14ac:dyDescent="0.2">
      <c r="A114" s="7">
        <v>110</v>
      </c>
      <c r="B114" s="8" t="s">
        <v>116</v>
      </c>
      <c r="C114" s="9">
        <v>0</v>
      </c>
      <c r="D114" s="9">
        <v>21960</v>
      </c>
      <c r="E114" s="9">
        <v>0</v>
      </c>
      <c r="F114" s="9"/>
      <c r="G114" s="9"/>
      <c r="H114" s="9"/>
      <c r="I114" s="9">
        <f t="shared" si="1"/>
        <v>21960</v>
      </c>
    </row>
    <row r="115" spans="1:9" x14ac:dyDescent="0.2">
      <c r="A115" s="7">
        <v>111</v>
      </c>
      <c r="B115" s="8" t="s">
        <v>117</v>
      </c>
      <c r="C115" s="9">
        <v>0</v>
      </c>
      <c r="D115" s="9">
        <v>59423</v>
      </c>
      <c r="E115" s="9">
        <v>0</v>
      </c>
      <c r="F115" s="9"/>
      <c r="G115" s="9"/>
      <c r="H115" s="9"/>
      <c r="I115" s="9">
        <f t="shared" si="1"/>
        <v>59423</v>
      </c>
    </row>
    <row r="116" spans="1:9" x14ac:dyDescent="0.2">
      <c r="A116" s="7">
        <v>112</v>
      </c>
      <c r="B116" s="8" t="s">
        <v>118</v>
      </c>
      <c r="C116" s="9">
        <v>0</v>
      </c>
      <c r="D116" s="9">
        <v>21665</v>
      </c>
      <c r="E116" s="9">
        <v>0</v>
      </c>
      <c r="F116" s="9"/>
      <c r="G116" s="9"/>
      <c r="H116" s="9"/>
      <c r="I116" s="9">
        <f t="shared" si="1"/>
        <v>21665</v>
      </c>
    </row>
    <row r="117" spans="1:9" x14ac:dyDescent="0.2">
      <c r="A117" s="7">
        <v>113</v>
      </c>
      <c r="B117" s="8" t="s">
        <v>119</v>
      </c>
      <c r="C117" s="9">
        <v>0</v>
      </c>
      <c r="D117" s="11">
        <v>0</v>
      </c>
      <c r="E117" s="9">
        <v>0</v>
      </c>
      <c r="F117" s="9"/>
      <c r="G117" s="9"/>
      <c r="H117" s="9"/>
      <c r="I117" s="9">
        <f t="shared" si="1"/>
        <v>0</v>
      </c>
    </row>
    <row r="118" spans="1:9" x14ac:dyDescent="0.2">
      <c r="A118" s="7">
        <v>114</v>
      </c>
      <c r="B118" s="8" t="s">
        <v>120</v>
      </c>
      <c r="C118" s="9">
        <v>47460</v>
      </c>
      <c r="D118" s="9">
        <v>893915</v>
      </c>
      <c r="E118" s="9">
        <v>45980</v>
      </c>
      <c r="F118" s="9"/>
      <c r="G118" s="9">
        <v>47460</v>
      </c>
      <c r="H118" s="9"/>
      <c r="I118" s="9">
        <f t="shared" si="1"/>
        <v>941375</v>
      </c>
    </row>
    <row r="119" spans="1:9" x14ac:dyDescent="0.2">
      <c r="A119" s="7">
        <v>115</v>
      </c>
      <c r="B119" s="8" t="s">
        <v>121</v>
      </c>
      <c r="C119" s="9">
        <v>6750</v>
      </c>
      <c r="D119" s="9">
        <v>264878</v>
      </c>
      <c r="E119" s="9">
        <v>6750</v>
      </c>
      <c r="F119" s="9"/>
      <c r="G119" s="9">
        <v>6750</v>
      </c>
      <c r="H119" s="9"/>
      <c r="I119" s="9">
        <f t="shared" si="1"/>
        <v>271628</v>
      </c>
    </row>
    <row r="120" spans="1:9" x14ac:dyDescent="0.2">
      <c r="A120" s="7">
        <v>116</v>
      </c>
      <c r="B120" s="8" t="s">
        <v>122</v>
      </c>
      <c r="C120" s="9">
        <v>0</v>
      </c>
      <c r="D120" s="9">
        <v>620504</v>
      </c>
      <c r="E120" s="9">
        <v>0</v>
      </c>
      <c r="F120" s="9"/>
      <c r="G120" s="9"/>
      <c r="H120" s="9"/>
      <c r="I120" s="9">
        <f t="shared" si="1"/>
        <v>620504</v>
      </c>
    </row>
    <row r="121" spans="1:9" x14ac:dyDescent="0.2">
      <c r="A121" s="7">
        <v>117</v>
      </c>
      <c r="B121" s="8" t="s">
        <v>123</v>
      </c>
      <c r="C121" s="9">
        <v>26290</v>
      </c>
      <c r="D121" s="9">
        <v>70990</v>
      </c>
      <c r="E121" s="9">
        <v>26300</v>
      </c>
      <c r="F121" s="9"/>
      <c r="G121" s="9">
        <v>26300</v>
      </c>
      <c r="H121" s="9"/>
      <c r="I121" s="9">
        <f t="shared" si="1"/>
        <v>97290</v>
      </c>
    </row>
    <row r="122" spans="1:9" x14ac:dyDescent="0.2">
      <c r="A122" s="7">
        <v>118</v>
      </c>
      <c r="B122" s="8" t="s">
        <v>124</v>
      </c>
      <c r="C122" s="9">
        <v>0</v>
      </c>
      <c r="D122" s="11">
        <v>0</v>
      </c>
      <c r="E122" s="9">
        <v>0</v>
      </c>
      <c r="F122" s="9"/>
      <c r="G122" s="9"/>
      <c r="H122" s="9"/>
      <c r="I122" s="9">
        <f t="shared" si="1"/>
        <v>0</v>
      </c>
    </row>
    <row r="123" spans="1:9" x14ac:dyDescent="0.2">
      <c r="A123" s="7">
        <v>119</v>
      </c>
      <c r="B123" s="8" t="s">
        <v>125</v>
      </c>
      <c r="C123" s="9">
        <v>0</v>
      </c>
      <c r="D123" s="11">
        <v>0</v>
      </c>
      <c r="E123" s="9">
        <v>0</v>
      </c>
      <c r="F123" s="9"/>
      <c r="G123" s="9"/>
      <c r="H123" s="9"/>
      <c r="I123" s="9">
        <f t="shared" si="1"/>
        <v>0</v>
      </c>
    </row>
    <row r="124" spans="1:9" x14ac:dyDescent="0.2">
      <c r="A124" s="7">
        <v>120</v>
      </c>
      <c r="B124" s="8" t="s">
        <v>126</v>
      </c>
      <c r="C124" s="9">
        <v>0</v>
      </c>
      <c r="D124" s="9">
        <v>0</v>
      </c>
      <c r="E124" s="9">
        <v>0</v>
      </c>
      <c r="F124" s="9"/>
      <c r="G124" s="9"/>
      <c r="H124" s="9"/>
      <c r="I124" s="9">
        <f t="shared" si="1"/>
        <v>0</v>
      </c>
    </row>
    <row r="125" spans="1:9" x14ac:dyDescent="0.2">
      <c r="A125" s="7">
        <v>121</v>
      </c>
      <c r="B125" s="8" t="s">
        <v>127</v>
      </c>
      <c r="C125" s="9">
        <v>0</v>
      </c>
      <c r="D125" s="9">
        <v>246102</v>
      </c>
      <c r="E125" s="9">
        <v>0</v>
      </c>
      <c r="F125" s="9"/>
      <c r="G125" s="9"/>
      <c r="H125" s="9"/>
      <c r="I125" s="9">
        <f t="shared" si="1"/>
        <v>246102</v>
      </c>
    </row>
    <row r="126" spans="1:9" x14ac:dyDescent="0.2">
      <c r="A126" s="7">
        <v>122</v>
      </c>
      <c r="B126" s="8" t="s">
        <v>128</v>
      </c>
      <c r="C126" s="9">
        <v>360</v>
      </c>
      <c r="D126" s="9">
        <v>460029</v>
      </c>
      <c r="E126" s="9">
        <v>0</v>
      </c>
      <c r="F126" s="9"/>
      <c r="G126" s="9">
        <v>360</v>
      </c>
      <c r="H126" s="9"/>
      <c r="I126" s="9">
        <f t="shared" si="1"/>
        <v>460389</v>
      </c>
    </row>
    <row r="127" spans="1:9" x14ac:dyDescent="0.2">
      <c r="A127" s="7">
        <v>123</v>
      </c>
      <c r="B127" s="8" t="s">
        <v>129</v>
      </c>
      <c r="C127" s="9"/>
      <c r="D127" s="9">
        <v>223048</v>
      </c>
      <c r="E127" s="9">
        <v>171959</v>
      </c>
      <c r="F127" s="9"/>
      <c r="G127" s="9">
        <v>171959</v>
      </c>
      <c r="H127" s="9"/>
      <c r="I127" s="9">
        <f t="shared" si="1"/>
        <v>395007</v>
      </c>
    </row>
    <row r="128" spans="1:9" x14ac:dyDescent="0.2">
      <c r="A128" s="12"/>
      <c r="B128" s="8"/>
      <c r="C128" s="13"/>
      <c r="D128" s="13"/>
      <c r="E128" s="13"/>
      <c r="F128" s="13"/>
      <c r="G128" s="13"/>
      <c r="H128" s="13"/>
      <c r="I128" s="13"/>
    </row>
    <row r="129" spans="1:9" x14ac:dyDescent="0.2">
      <c r="A129" s="12"/>
      <c r="B129" s="24" t="s">
        <v>6</v>
      </c>
      <c r="C129" s="14">
        <f t="shared" ref="C129:I129" si="2">SUM(C6:C128)</f>
        <v>2599137</v>
      </c>
      <c r="D129" s="14">
        <f t="shared" si="2"/>
        <v>363804120</v>
      </c>
      <c r="E129" s="14">
        <f t="shared" si="2"/>
        <v>646092778</v>
      </c>
      <c r="F129" s="14">
        <f t="shared" si="2"/>
        <v>0</v>
      </c>
      <c r="G129" s="14">
        <f t="shared" si="2"/>
        <v>646520292.5</v>
      </c>
      <c r="H129" s="14">
        <f t="shared" si="2"/>
        <v>0</v>
      </c>
      <c r="I129" s="14">
        <f t="shared" si="2"/>
        <v>1010324412.5</v>
      </c>
    </row>
    <row r="130" spans="1:9" x14ac:dyDescent="0.2">
      <c r="A130" s="15"/>
      <c r="B130" s="26"/>
      <c r="C130" s="15"/>
    </row>
    <row r="132" spans="1:9" x14ac:dyDescent="0.2">
      <c r="A132" s="16"/>
    </row>
    <row r="133" spans="1:9" x14ac:dyDescent="0.2">
      <c r="A133" s="16"/>
      <c r="C133" s="16"/>
      <c r="D133" s="16"/>
    </row>
    <row r="134" spans="1:9" x14ac:dyDescent="0.2">
      <c r="A134" s="16"/>
      <c r="C134" s="16"/>
      <c r="D134" s="16"/>
    </row>
    <row r="135" spans="1:9" x14ac:dyDescent="0.2">
      <c r="A135" s="16"/>
      <c r="C135" s="16"/>
      <c r="D135" s="16"/>
    </row>
    <row r="136" spans="1:9" x14ac:dyDescent="0.2">
      <c r="A136" s="16"/>
      <c r="C136" s="16"/>
      <c r="D136" s="16"/>
    </row>
    <row r="137" spans="1:9" x14ac:dyDescent="0.2">
      <c r="A137" s="16"/>
      <c r="B137" s="17"/>
      <c r="C137" s="17"/>
      <c r="D137" s="16"/>
    </row>
    <row r="138" spans="1:9" x14ac:dyDescent="0.2">
      <c r="A138" s="16"/>
      <c r="C138" s="16"/>
      <c r="D138" s="16"/>
    </row>
  </sheetData>
  <mergeCells count="1">
    <mergeCell ref="C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7"/>
  <sheetViews>
    <sheetView topLeftCell="A103" workbookViewId="0">
      <selection activeCell="G4" sqref="G4:I129"/>
    </sheetView>
  </sheetViews>
  <sheetFormatPr baseColWidth="10" defaultRowHeight="12.75" x14ac:dyDescent="0.2"/>
  <cols>
    <col min="1" max="1" width="4.140625" style="16" bestFit="1" customWidth="1"/>
    <col min="2" max="2" width="29.140625" style="16" bestFit="1" customWidth="1"/>
    <col min="3" max="3" width="13.42578125" style="16" bestFit="1" customWidth="1"/>
    <col min="4" max="5" width="14.42578125" style="16" bestFit="1" customWidth="1"/>
    <col min="6" max="6" width="4.7109375" style="16" bestFit="1" customWidth="1"/>
    <col min="7" max="7" width="18.85546875" style="16" customWidth="1"/>
    <col min="8" max="8" width="5.28515625" style="16" customWidth="1"/>
    <col min="9" max="9" width="15.85546875" style="16" bestFit="1" customWidth="1"/>
    <col min="10" max="10" width="13.42578125" style="16" bestFit="1" customWidth="1"/>
    <col min="11" max="16384" width="11.42578125" style="16"/>
  </cols>
  <sheetData>
    <row r="1" spans="1:10" x14ac:dyDescent="0.2">
      <c r="B1" s="18" t="s">
        <v>132</v>
      </c>
    </row>
    <row r="3" spans="1:10" x14ac:dyDescent="0.2">
      <c r="A3" s="19"/>
      <c r="B3" s="19"/>
      <c r="C3" s="111"/>
      <c r="D3" s="111"/>
      <c r="E3" s="111"/>
      <c r="F3" s="111"/>
      <c r="G3" s="111"/>
      <c r="H3" s="111"/>
      <c r="I3" s="112"/>
    </row>
    <row r="4" spans="1:10" x14ac:dyDescent="0.2">
      <c r="A4" s="20" t="s">
        <v>0</v>
      </c>
      <c r="B4" s="20" t="s">
        <v>1</v>
      </c>
      <c r="C4" s="20" t="s">
        <v>2</v>
      </c>
      <c r="D4" s="20" t="s">
        <v>3</v>
      </c>
      <c r="E4" s="21" t="s">
        <v>4</v>
      </c>
      <c r="F4" s="21"/>
      <c r="G4" s="21" t="s">
        <v>5</v>
      </c>
      <c r="H4" s="21"/>
      <c r="I4" s="21" t="s">
        <v>6</v>
      </c>
      <c r="J4" s="4"/>
    </row>
    <row r="5" spans="1:10" x14ac:dyDescent="0.2">
      <c r="A5" s="7"/>
      <c r="B5" s="7"/>
      <c r="C5" s="7"/>
      <c r="D5" s="22"/>
      <c r="E5" s="22"/>
      <c r="F5" s="22"/>
      <c r="G5" s="22" t="s">
        <v>7</v>
      </c>
      <c r="H5" s="22"/>
      <c r="I5" s="22" t="s">
        <v>133</v>
      </c>
    </row>
    <row r="6" spans="1:10" x14ac:dyDescent="0.2">
      <c r="A6" s="7">
        <v>1</v>
      </c>
      <c r="B6" s="8" t="s">
        <v>8</v>
      </c>
      <c r="C6" s="9">
        <v>34420</v>
      </c>
      <c r="D6" s="23">
        <v>313580.42</v>
      </c>
      <c r="E6" s="9">
        <v>21010</v>
      </c>
      <c r="F6" s="9"/>
      <c r="G6" s="9">
        <v>34420</v>
      </c>
      <c r="H6" s="9"/>
      <c r="I6" s="9">
        <f>+D6+G6</f>
        <v>348000.42</v>
      </c>
    </row>
    <row r="7" spans="1:10" x14ac:dyDescent="0.2">
      <c r="A7" s="7">
        <v>2</v>
      </c>
      <c r="B7" s="8" t="s">
        <v>9</v>
      </c>
      <c r="C7" s="9">
        <v>99330</v>
      </c>
      <c r="D7" s="23">
        <v>496642.34</v>
      </c>
      <c r="E7" s="9">
        <v>0</v>
      </c>
      <c r="F7" s="9"/>
      <c r="G7" s="9">
        <v>99330</v>
      </c>
      <c r="H7" s="9"/>
      <c r="I7" s="9">
        <f t="shared" ref="I7:I70" si="0">+D7+G7</f>
        <v>595972.34000000008</v>
      </c>
    </row>
    <row r="8" spans="1:10" x14ac:dyDescent="0.2">
      <c r="A8" s="7">
        <v>3</v>
      </c>
      <c r="B8" s="8" t="s">
        <v>10</v>
      </c>
      <c r="C8" s="9">
        <v>7520</v>
      </c>
      <c r="D8" s="23">
        <v>822331.89</v>
      </c>
      <c r="E8" s="9">
        <v>0</v>
      </c>
      <c r="F8" s="9"/>
      <c r="G8" s="9">
        <v>7520</v>
      </c>
      <c r="H8" s="9"/>
      <c r="I8" s="9">
        <f t="shared" si="0"/>
        <v>829851.89</v>
      </c>
    </row>
    <row r="9" spans="1:10" x14ac:dyDescent="0.2">
      <c r="A9" s="7">
        <v>4</v>
      </c>
      <c r="B9" s="8" t="s">
        <v>11</v>
      </c>
      <c r="C9" s="9"/>
      <c r="D9" s="23">
        <v>117966.51</v>
      </c>
      <c r="E9" s="9">
        <v>0</v>
      </c>
      <c r="F9" s="9"/>
      <c r="G9" s="9">
        <v>0</v>
      </c>
      <c r="H9" s="9"/>
      <c r="I9" s="9">
        <f t="shared" si="0"/>
        <v>117966.51</v>
      </c>
    </row>
    <row r="10" spans="1:10" x14ac:dyDescent="0.2">
      <c r="A10" s="7">
        <v>5</v>
      </c>
      <c r="B10" s="8" t="s">
        <v>12</v>
      </c>
      <c r="C10" s="9"/>
      <c r="D10" s="23">
        <v>122075.8</v>
      </c>
      <c r="E10" s="9">
        <v>0</v>
      </c>
      <c r="F10" s="9"/>
      <c r="G10" s="9">
        <v>0</v>
      </c>
      <c r="H10" s="9"/>
      <c r="I10" s="9">
        <f t="shared" si="0"/>
        <v>122075.8</v>
      </c>
    </row>
    <row r="11" spans="1:10" x14ac:dyDescent="0.2">
      <c r="A11" s="7">
        <v>6</v>
      </c>
      <c r="B11" s="8" t="s">
        <v>13</v>
      </c>
      <c r="C11" s="9"/>
      <c r="D11" s="23">
        <v>86809.46</v>
      </c>
      <c r="E11" s="9">
        <v>0</v>
      </c>
      <c r="F11" s="9"/>
      <c r="G11" s="9">
        <v>0</v>
      </c>
      <c r="H11" s="9"/>
      <c r="I11" s="9">
        <f t="shared" si="0"/>
        <v>86809.46</v>
      </c>
    </row>
    <row r="12" spans="1:10" x14ac:dyDescent="0.2">
      <c r="A12" s="7">
        <v>7</v>
      </c>
      <c r="B12" s="8" t="s">
        <v>14</v>
      </c>
      <c r="C12" s="9"/>
      <c r="D12" s="9">
        <v>6032.59</v>
      </c>
      <c r="E12" s="9">
        <v>0</v>
      </c>
      <c r="F12" s="9"/>
      <c r="G12" s="9">
        <v>0</v>
      </c>
      <c r="H12" s="9"/>
      <c r="I12" s="9">
        <f t="shared" si="0"/>
        <v>6032.59</v>
      </c>
    </row>
    <row r="13" spans="1:10" x14ac:dyDescent="0.2">
      <c r="A13" s="7">
        <v>8</v>
      </c>
      <c r="B13" s="8" t="s">
        <v>15</v>
      </c>
      <c r="C13" s="9">
        <v>32112.5</v>
      </c>
      <c r="D13" s="9">
        <v>647651.81000000006</v>
      </c>
      <c r="E13" s="9">
        <v>54187.5</v>
      </c>
      <c r="F13" s="9"/>
      <c r="G13" s="9">
        <v>54187.5</v>
      </c>
      <c r="H13" s="9"/>
      <c r="I13" s="9">
        <f t="shared" si="0"/>
        <v>701839.31</v>
      </c>
    </row>
    <row r="14" spans="1:10" x14ac:dyDescent="0.2">
      <c r="A14" s="7">
        <v>9</v>
      </c>
      <c r="B14" s="8" t="s">
        <v>16</v>
      </c>
      <c r="C14" s="9"/>
      <c r="D14" s="9">
        <v>3226687.48</v>
      </c>
      <c r="E14" s="9">
        <v>1443010.46</v>
      </c>
      <c r="F14" s="9"/>
      <c r="G14" s="9">
        <v>1443010.46</v>
      </c>
      <c r="H14" s="9"/>
      <c r="I14" s="9">
        <f t="shared" si="0"/>
        <v>4669697.9399999995</v>
      </c>
    </row>
    <row r="15" spans="1:10" x14ac:dyDescent="0.2">
      <c r="A15" s="7">
        <v>10</v>
      </c>
      <c r="B15" s="8" t="s">
        <v>17</v>
      </c>
      <c r="C15" s="9"/>
      <c r="D15" s="9">
        <v>18298.8</v>
      </c>
      <c r="E15" s="9">
        <v>0</v>
      </c>
      <c r="F15" s="9"/>
      <c r="G15" s="9">
        <v>0</v>
      </c>
      <c r="H15" s="9"/>
      <c r="I15" s="9">
        <f t="shared" si="0"/>
        <v>18298.8</v>
      </c>
    </row>
    <row r="16" spans="1:10" x14ac:dyDescent="0.2">
      <c r="A16" s="7">
        <v>11</v>
      </c>
      <c r="B16" s="8" t="s">
        <v>18</v>
      </c>
      <c r="C16" s="9"/>
      <c r="D16" s="9">
        <v>98348.800000000003</v>
      </c>
      <c r="E16" s="9">
        <v>0</v>
      </c>
      <c r="F16" s="9"/>
      <c r="G16" s="9">
        <v>0</v>
      </c>
      <c r="H16" s="9"/>
      <c r="I16" s="9">
        <f t="shared" si="0"/>
        <v>98348.800000000003</v>
      </c>
    </row>
    <row r="17" spans="1:9" x14ac:dyDescent="0.2">
      <c r="A17" s="7">
        <v>12</v>
      </c>
      <c r="B17" s="8" t="s">
        <v>19</v>
      </c>
      <c r="C17" s="9"/>
      <c r="D17" s="9">
        <v>2443722.31</v>
      </c>
      <c r="E17" s="9">
        <v>4000269.5</v>
      </c>
      <c r="F17" s="9"/>
      <c r="G17" s="9">
        <v>4000269.5</v>
      </c>
      <c r="H17" s="9"/>
      <c r="I17" s="9">
        <f t="shared" si="0"/>
        <v>6443991.8100000005</v>
      </c>
    </row>
    <row r="18" spans="1:9" x14ac:dyDescent="0.2">
      <c r="A18" s="7">
        <v>13</v>
      </c>
      <c r="B18" s="8" t="s">
        <v>20</v>
      </c>
      <c r="C18" s="9"/>
      <c r="D18" s="9">
        <v>426877.44</v>
      </c>
      <c r="E18" s="9">
        <v>0</v>
      </c>
      <c r="F18" s="9"/>
      <c r="G18" s="9">
        <v>0</v>
      </c>
      <c r="H18" s="9"/>
      <c r="I18" s="9">
        <f t="shared" si="0"/>
        <v>426877.44</v>
      </c>
    </row>
    <row r="19" spans="1:9" x14ac:dyDescent="0.2">
      <c r="A19" s="7">
        <v>14</v>
      </c>
      <c r="B19" s="8" t="s">
        <v>21</v>
      </c>
      <c r="C19" s="9"/>
      <c r="D19" s="9">
        <v>74465.899999999994</v>
      </c>
      <c r="E19" s="9">
        <v>0</v>
      </c>
      <c r="F19" s="9"/>
      <c r="G19" s="9">
        <v>0</v>
      </c>
      <c r="H19" s="9"/>
      <c r="I19" s="9">
        <f t="shared" si="0"/>
        <v>74465.899999999994</v>
      </c>
    </row>
    <row r="20" spans="1:9" x14ac:dyDescent="0.2">
      <c r="A20" s="7">
        <v>15</v>
      </c>
      <c r="B20" s="8" t="s">
        <v>22</v>
      </c>
      <c r="C20" s="9">
        <v>388102</v>
      </c>
      <c r="D20" s="9">
        <v>1335407.92</v>
      </c>
      <c r="E20" s="9">
        <v>328102</v>
      </c>
      <c r="F20" s="9"/>
      <c r="G20" s="9">
        <v>388102</v>
      </c>
      <c r="H20" s="9"/>
      <c r="I20" s="9">
        <f t="shared" si="0"/>
        <v>1723509.92</v>
      </c>
    </row>
    <row r="21" spans="1:9" x14ac:dyDescent="0.2">
      <c r="A21" s="7">
        <v>16</v>
      </c>
      <c r="B21" s="8" t="s">
        <v>23</v>
      </c>
      <c r="C21" s="9">
        <v>155560</v>
      </c>
      <c r="D21" s="9">
        <v>540257.80000000005</v>
      </c>
      <c r="E21" s="9">
        <v>0</v>
      </c>
      <c r="F21" s="9"/>
      <c r="G21" s="9">
        <v>155560</v>
      </c>
      <c r="H21" s="9"/>
      <c r="I21" s="9">
        <f t="shared" si="0"/>
        <v>695817.8</v>
      </c>
    </row>
    <row r="22" spans="1:9" x14ac:dyDescent="0.2">
      <c r="A22" s="7">
        <v>17</v>
      </c>
      <c r="B22" s="8" t="s">
        <v>24</v>
      </c>
      <c r="C22" s="9"/>
      <c r="D22" s="9">
        <v>6661108.8700000001</v>
      </c>
      <c r="E22" s="9">
        <v>4396435.9000000004</v>
      </c>
      <c r="F22" s="9"/>
      <c r="G22" s="9">
        <v>4396435.9000000004</v>
      </c>
      <c r="H22" s="9"/>
      <c r="I22" s="9">
        <f t="shared" si="0"/>
        <v>11057544.77</v>
      </c>
    </row>
    <row r="23" spans="1:9" x14ac:dyDescent="0.2">
      <c r="A23" s="7">
        <v>18</v>
      </c>
      <c r="B23" s="8" t="s">
        <v>25</v>
      </c>
      <c r="C23" s="9"/>
      <c r="D23" s="9">
        <v>88859.79</v>
      </c>
      <c r="E23" s="9">
        <v>0</v>
      </c>
      <c r="F23" s="9"/>
      <c r="G23" s="9">
        <v>0</v>
      </c>
      <c r="H23" s="9"/>
      <c r="I23" s="9">
        <f t="shared" si="0"/>
        <v>88859.79</v>
      </c>
    </row>
    <row r="24" spans="1:9" x14ac:dyDescent="0.2">
      <c r="A24" s="7">
        <v>19</v>
      </c>
      <c r="B24" s="8" t="s">
        <v>26</v>
      </c>
      <c r="C24" s="9">
        <v>85450</v>
      </c>
      <c r="D24" s="9">
        <v>27381127.82</v>
      </c>
      <c r="E24" s="9">
        <v>20150322</v>
      </c>
      <c r="F24" s="9"/>
      <c r="G24" s="9">
        <v>20150322</v>
      </c>
      <c r="H24" s="9"/>
      <c r="I24" s="9">
        <f t="shared" si="0"/>
        <v>47531449.82</v>
      </c>
    </row>
    <row r="25" spans="1:9" x14ac:dyDescent="0.2">
      <c r="A25" s="7">
        <v>20</v>
      </c>
      <c r="B25" s="8" t="s">
        <v>27</v>
      </c>
      <c r="C25" s="9">
        <v>23450</v>
      </c>
      <c r="D25" s="9">
        <v>1387395.57</v>
      </c>
      <c r="E25" s="9">
        <v>20375</v>
      </c>
      <c r="F25" s="9"/>
      <c r="G25" s="9">
        <v>23450</v>
      </c>
      <c r="H25" s="9"/>
      <c r="I25" s="9">
        <f t="shared" si="0"/>
        <v>1410845.57</v>
      </c>
    </row>
    <row r="26" spans="1:9" x14ac:dyDescent="0.2">
      <c r="A26" s="7">
        <v>21</v>
      </c>
      <c r="B26" s="8" t="s">
        <v>28</v>
      </c>
      <c r="C26" s="9">
        <v>71987.48</v>
      </c>
      <c r="D26" s="9">
        <v>622414.23</v>
      </c>
      <c r="E26" s="9">
        <v>84289.98</v>
      </c>
      <c r="F26" s="9"/>
      <c r="G26" s="9">
        <v>84289.98</v>
      </c>
      <c r="H26" s="9"/>
      <c r="I26" s="9">
        <f t="shared" si="0"/>
        <v>706704.21</v>
      </c>
    </row>
    <row r="27" spans="1:9" x14ac:dyDescent="0.2">
      <c r="A27" s="7">
        <v>22</v>
      </c>
      <c r="B27" s="8" t="s">
        <v>29</v>
      </c>
      <c r="C27" s="9"/>
      <c r="D27" s="9">
        <v>40933.22</v>
      </c>
      <c r="E27" s="9">
        <v>0</v>
      </c>
      <c r="F27" s="9"/>
      <c r="G27" s="9">
        <v>0</v>
      </c>
      <c r="H27" s="9"/>
      <c r="I27" s="9">
        <f t="shared" si="0"/>
        <v>40933.22</v>
      </c>
    </row>
    <row r="28" spans="1:9" x14ac:dyDescent="0.2">
      <c r="A28" s="7">
        <v>23</v>
      </c>
      <c r="B28" s="8" t="s">
        <v>30</v>
      </c>
      <c r="C28" s="9"/>
      <c r="D28" s="9">
        <v>4489.03</v>
      </c>
      <c r="E28" s="9">
        <v>0</v>
      </c>
      <c r="F28" s="9"/>
      <c r="G28" s="9">
        <v>0</v>
      </c>
      <c r="H28" s="9"/>
      <c r="I28" s="9">
        <f t="shared" si="0"/>
        <v>4489.03</v>
      </c>
    </row>
    <row r="29" spans="1:9" x14ac:dyDescent="0.2">
      <c r="A29" s="7">
        <v>24</v>
      </c>
      <c r="B29" s="8" t="s">
        <v>31</v>
      </c>
      <c r="C29" s="9"/>
      <c r="D29" s="9">
        <v>1680.62</v>
      </c>
      <c r="E29" s="9">
        <v>0</v>
      </c>
      <c r="F29" s="9"/>
      <c r="G29" s="9">
        <v>0</v>
      </c>
      <c r="H29" s="9"/>
      <c r="I29" s="9">
        <f t="shared" si="0"/>
        <v>1680.62</v>
      </c>
    </row>
    <row r="30" spans="1:9" x14ac:dyDescent="0.2">
      <c r="A30" s="7">
        <v>25</v>
      </c>
      <c r="B30" s="8" t="s">
        <v>32</v>
      </c>
      <c r="C30" s="9"/>
      <c r="D30" s="9">
        <v>185235.86</v>
      </c>
      <c r="E30" s="9">
        <v>0</v>
      </c>
      <c r="F30" s="9"/>
      <c r="G30" s="9">
        <v>0</v>
      </c>
      <c r="H30" s="9"/>
      <c r="I30" s="9">
        <f t="shared" si="0"/>
        <v>185235.86</v>
      </c>
    </row>
    <row r="31" spans="1:9" x14ac:dyDescent="0.2">
      <c r="A31" s="7">
        <v>26</v>
      </c>
      <c r="B31" s="8" t="s">
        <v>33</v>
      </c>
      <c r="C31" s="9"/>
      <c r="D31" s="9">
        <v>28015.29</v>
      </c>
      <c r="E31" s="9">
        <v>0</v>
      </c>
      <c r="F31" s="9"/>
      <c r="G31" s="9">
        <v>0</v>
      </c>
      <c r="H31" s="9"/>
      <c r="I31" s="9">
        <f t="shared" si="0"/>
        <v>28015.29</v>
      </c>
    </row>
    <row r="32" spans="1:9" x14ac:dyDescent="0.2">
      <c r="A32" s="7">
        <v>27</v>
      </c>
      <c r="B32" s="8" t="s">
        <v>34</v>
      </c>
      <c r="C32" s="9"/>
      <c r="D32" s="9">
        <v>10404468</v>
      </c>
      <c r="E32" s="9">
        <v>10500792.48</v>
      </c>
      <c r="F32" s="9"/>
      <c r="G32" s="9">
        <v>10500792.48</v>
      </c>
      <c r="H32" s="9"/>
      <c r="I32" s="9">
        <f t="shared" si="0"/>
        <v>20905260.48</v>
      </c>
    </row>
    <row r="33" spans="1:9" x14ac:dyDescent="0.2">
      <c r="A33" s="7">
        <v>28</v>
      </c>
      <c r="B33" s="8" t="s">
        <v>35</v>
      </c>
      <c r="C33" s="9"/>
      <c r="D33" s="9">
        <v>59950.61</v>
      </c>
      <c r="E33" s="9">
        <v>0</v>
      </c>
      <c r="F33" s="9"/>
      <c r="G33" s="9">
        <v>0</v>
      </c>
      <c r="H33" s="9"/>
      <c r="I33" s="9">
        <f t="shared" si="0"/>
        <v>59950.61</v>
      </c>
    </row>
    <row r="34" spans="1:9" x14ac:dyDescent="0.2">
      <c r="A34" s="7">
        <v>29</v>
      </c>
      <c r="B34" s="8" t="s">
        <v>36</v>
      </c>
      <c r="C34" s="9">
        <v>1200</v>
      </c>
      <c r="D34" s="9">
        <v>81920.08</v>
      </c>
      <c r="E34" s="9">
        <v>0</v>
      </c>
      <c r="F34" s="9"/>
      <c r="G34" s="9">
        <v>1200</v>
      </c>
      <c r="H34" s="9"/>
      <c r="I34" s="9">
        <f t="shared" si="0"/>
        <v>83120.08</v>
      </c>
    </row>
    <row r="35" spans="1:9" x14ac:dyDescent="0.2">
      <c r="A35" s="7">
        <v>30</v>
      </c>
      <c r="B35" s="8" t="s">
        <v>37</v>
      </c>
      <c r="C35" s="9">
        <v>7700</v>
      </c>
      <c r="D35" s="9">
        <v>854903.05</v>
      </c>
      <c r="E35" s="9">
        <v>0</v>
      </c>
      <c r="F35" s="9"/>
      <c r="G35" s="9">
        <v>7700</v>
      </c>
      <c r="H35" s="9"/>
      <c r="I35" s="9">
        <f t="shared" si="0"/>
        <v>862603.05</v>
      </c>
    </row>
    <row r="36" spans="1:9" x14ac:dyDescent="0.2">
      <c r="A36" s="7">
        <v>31</v>
      </c>
      <c r="B36" s="8" t="s">
        <v>38</v>
      </c>
      <c r="C36" s="9">
        <v>2456</v>
      </c>
      <c r="D36" s="9">
        <v>890853.59</v>
      </c>
      <c r="E36" s="9">
        <v>0</v>
      </c>
      <c r="F36" s="9"/>
      <c r="G36" s="9">
        <v>2456</v>
      </c>
      <c r="H36" s="9"/>
      <c r="I36" s="9">
        <f t="shared" si="0"/>
        <v>893309.59</v>
      </c>
    </row>
    <row r="37" spans="1:9" x14ac:dyDescent="0.2">
      <c r="A37" s="7">
        <v>32</v>
      </c>
      <c r="B37" s="8" t="s">
        <v>39</v>
      </c>
      <c r="C37" s="9">
        <v>8415</v>
      </c>
      <c r="D37" s="9">
        <v>916850.65</v>
      </c>
      <c r="E37" s="9">
        <v>8685</v>
      </c>
      <c r="F37" s="9"/>
      <c r="G37" s="9">
        <v>8685</v>
      </c>
      <c r="H37" s="9"/>
      <c r="I37" s="9">
        <f t="shared" si="0"/>
        <v>925535.65</v>
      </c>
    </row>
    <row r="38" spans="1:9" x14ac:dyDescent="0.2">
      <c r="A38" s="7">
        <v>33</v>
      </c>
      <c r="B38" s="8" t="s">
        <v>40</v>
      </c>
      <c r="C38" s="9"/>
      <c r="D38" s="9">
        <v>192783.2</v>
      </c>
      <c r="E38" s="9">
        <v>0</v>
      </c>
      <c r="F38" s="9"/>
      <c r="G38" s="9">
        <v>0</v>
      </c>
      <c r="H38" s="9"/>
      <c r="I38" s="9">
        <f t="shared" si="0"/>
        <v>192783.2</v>
      </c>
    </row>
    <row r="39" spans="1:9" x14ac:dyDescent="0.2">
      <c r="A39" s="7">
        <v>34</v>
      </c>
      <c r="B39" s="8" t="s">
        <v>41</v>
      </c>
      <c r="C39" s="9"/>
      <c r="D39" s="9">
        <v>1291191.6100000001</v>
      </c>
      <c r="E39" s="9">
        <v>0</v>
      </c>
      <c r="F39" s="9"/>
      <c r="G39" s="9">
        <v>0</v>
      </c>
      <c r="H39" s="9"/>
      <c r="I39" s="9">
        <f t="shared" si="0"/>
        <v>1291191.6100000001</v>
      </c>
    </row>
    <row r="40" spans="1:9" x14ac:dyDescent="0.2">
      <c r="A40" s="7">
        <v>35</v>
      </c>
      <c r="B40" s="8" t="s">
        <v>42</v>
      </c>
      <c r="C40" s="9"/>
      <c r="D40" s="9">
        <v>528055.94999999995</v>
      </c>
      <c r="E40" s="9">
        <v>333124.53000000003</v>
      </c>
      <c r="F40" s="9"/>
      <c r="G40" s="9">
        <v>333124.53000000003</v>
      </c>
      <c r="H40" s="9"/>
      <c r="I40" s="9">
        <f t="shared" si="0"/>
        <v>861180.48</v>
      </c>
    </row>
    <row r="41" spans="1:9" x14ac:dyDescent="0.2">
      <c r="A41" s="7">
        <v>36</v>
      </c>
      <c r="B41" s="8" t="s">
        <v>43</v>
      </c>
      <c r="C41" s="9">
        <v>70</v>
      </c>
      <c r="D41" s="9">
        <v>24977.29</v>
      </c>
      <c r="E41" s="9">
        <v>0</v>
      </c>
      <c r="F41" s="9"/>
      <c r="G41" s="9">
        <v>70</v>
      </c>
      <c r="H41" s="9"/>
      <c r="I41" s="9">
        <f t="shared" si="0"/>
        <v>25047.29</v>
      </c>
    </row>
    <row r="42" spans="1:9" x14ac:dyDescent="0.2">
      <c r="A42" s="7">
        <v>37</v>
      </c>
      <c r="B42" s="8" t="s">
        <v>44</v>
      </c>
      <c r="C42" s="9">
        <v>57350</v>
      </c>
      <c r="D42" s="9">
        <v>1626037.46</v>
      </c>
      <c r="E42" s="9">
        <v>61900</v>
      </c>
      <c r="F42" s="9"/>
      <c r="G42" s="9">
        <v>61900</v>
      </c>
      <c r="H42" s="9"/>
      <c r="I42" s="9">
        <f t="shared" si="0"/>
        <v>1687937.46</v>
      </c>
    </row>
    <row r="43" spans="1:9" x14ac:dyDescent="0.2">
      <c r="A43" s="7">
        <v>38</v>
      </c>
      <c r="B43" s="8" t="s">
        <v>45</v>
      </c>
      <c r="C43" s="9"/>
      <c r="D43" s="9">
        <v>119579.48</v>
      </c>
      <c r="E43" s="9">
        <v>0</v>
      </c>
      <c r="F43" s="9"/>
      <c r="G43" s="9">
        <v>0</v>
      </c>
      <c r="H43" s="9"/>
      <c r="I43" s="9">
        <f t="shared" si="0"/>
        <v>119579.48</v>
      </c>
    </row>
    <row r="44" spans="1:9" x14ac:dyDescent="0.2">
      <c r="A44" s="7">
        <v>39</v>
      </c>
      <c r="B44" s="8" t="s">
        <v>46</v>
      </c>
      <c r="C44" s="9"/>
      <c r="D44" s="9">
        <v>178828.84</v>
      </c>
      <c r="E44" s="9">
        <v>0</v>
      </c>
      <c r="F44" s="9"/>
      <c r="G44" s="9">
        <v>0</v>
      </c>
      <c r="H44" s="9"/>
      <c r="I44" s="9">
        <f t="shared" si="0"/>
        <v>178828.84</v>
      </c>
    </row>
    <row r="45" spans="1:9" x14ac:dyDescent="0.2">
      <c r="A45" s="7">
        <v>40</v>
      </c>
      <c r="B45" s="8" t="s">
        <v>47</v>
      </c>
      <c r="C45" s="9"/>
      <c r="D45" s="9">
        <v>5549656.21</v>
      </c>
      <c r="E45" s="9">
        <v>1597999.98</v>
      </c>
      <c r="F45" s="9"/>
      <c r="G45" s="9">
        <v>1597999.98</v>
      </c>
      <c r="H45" s="9"/>
      <c r="I45" s="9">
        <f t="shared" si="0"/>
        <v>7147656.1899999995</v>
      </c>
    </row>
    <row r="46" spans="1:9" x14ac:dyDescent="0.2">
      <c r="A46" s="7">
        <v>41</v>
      </c>
      <c r="B46" s="8" t="s">
        <v>48</v>
      </c>
      <c r="C46" s="9">
        <v>25776</v>
      </c>
      <c r="D46" s="9">
        <v>208974.82</v>
      </c>
      <c r="E46" s="9">
        <v>25776</v>
      </c>
      <c r="F46" s="9"/>
      <c r="G46" s="9">
        <v>25776</v>
      </c>
      <c r="H46" s="9"/>
      <c r="I46" s="9">
        <f t="shared" si="0"/>
        <v>234750.82</v>
      </c>
    </row>
    <row r="47" spans="1:9" x14ac:dyDescent="0.2">
      <c r="A47" s="7">
        <v>42</v>
      </c>
      <c r="B47" s="8" t="s">
        <v>49</v>
      </c>
      <c r="C47" s="9"/>
      <c r="D47" s="9">
        <v>94388.37</v>
      </c>
      <c r="E47" s="9">
        <v>0</v>
      </c>
      <c r="F47" s="9"/>
      <c r="G47" s="9">
        <v>0</v>
      </c>
      <c r="H47" s="9"/>
      <c r="I47" s="9">
        <f t="shared" si="0"/>
        <v>94388.37</v>
      </c>
    </row>
    <row r="48" spans="1:9" x14ac:dyDescent="0.2">
      <c r="A48" s="7">
        <v>43</v>
      </c>
      <c r="B48" s="8" t="s">
        <v>50</v>
      </c>
      <c r="C48" s="9">
        <v>4030</v>
      </c>
      <c r="D48" s="9">
        <v>433669.07</v>
      </c>
      <c r="E48" s="9">
        <v>0</v>
      </c>
      <c r="F48" s="9"/>
      <c r="G48" s="9">
        <v>4030</v>
      </c>
      <c r="H48" s="9"/>
      <c r="I48" s="9">
        <f t="shared" si="0"/>
        <v>437699.07</v>
      </c>
    </row>
    <row r="49" spans="1:9" x14ac:dyDescent="0.2">
      <c r="A49" s="7">
        <v>44</v>
      </c>
      <c r="B49" s="8" t="s">
        <v>51</v>
      </c>
      <c r="C49" s="9"/>
      <c r="D49" s="9">
        <v>260460.52</v>
      </c>
      <c r="E49" s="9">
        <v>0</v>
      </c>
      <c r="F49" s="9"/>
      <c r="G49" s="9">
        <v>0</v>
      </c>
      <c r="H49" s="9"/>
      <c r="I49" s="9">
        <f t="shared" si="0"/>
        <v>260460.52</v>
      </c>
    </row>
    <row r="50" spans="1:9" x14ac:dyDescent="0.2">
      <c r="A50" s="7">
        <v>45</v>
      </c>
      <c r="B50" s="8" t="s">
        <v>52</v>
      </c>
      <c r="C50" s="9"/>
      <c r="D50" s="9">
        <v>76010.990000000005</v>
      </c>
      <c r="E50" s="9">
        <v>0</v>
      </c>
      <c r="F50" s="9"/>
      <c r="G50" s="9">
        <v>0</v>
      </c>
      <c r="H50" s="9"/>
      <c r="I50" s="9">
        <f t="shared" si="0"/>
        <v>76010.990000000005</v>
      </c>
    </row>
    <row r="51" spans="1:9" x14ac:dyDescent="0.2">
      <c r="A51" s="7">
        <v>46</v>
      </c>
      <c r="B51" s="8" t="s">
        <v>53</v>
      </c>
      <c r="C51" s="9">
        <v>280110</v>
      </c>
      <c r="D51" s="9">
        <v>1840690.93</v>
      </c>
      <c r="E51" s="9">
        <v>282960</v>
      </c>
      <c r="F51" s="9"/>
      <c r="G51" s="9">
        <v>282960</v>
      </c>
      <c r="H51" s="9"/>
      <c r="I51" s="9">
        <f t="shared" si="0"/>
        <v>2123650.9299999997</v>
      </c>
    </row>
    <row r="52" spans="1:9" x14ac:dyDescent="0.2">
      <c r="A52" s="7">
        <v>47</v>
      </c>
      <c r="B52" s="8" t="s">
        <v>54</v>
      </c>
      <c r="C52" s="9"/>
      <c r="D52" s="9">
        <v>207746.78</v>
      </c>
      <c r="E52" s="9">
        <v>0</v>
      </c>
      <c r="F52" s="9"/>
      <c r="G52" s="9">
        <v>0</v>
      </c>
      <c r="H52" s="9"/>
      <c r="I52" s="9">
        <f t="shared" si="0"/>
        <v>207746.78</v>
      </c>
    </row>
    <row r="53" spans="1:9" x14ac:dyDescent="0.2">
      <c r="A53" s="7">
        <v>48</v>
      </c>
      <c r="B53" s="8" t="s">
        <v>55</v>
      </c>
      <c r="C53" s="9">
        <v>75814</v>
      </c>
      <c r="D53" s="9">
        <v>1795713.81</v>
      </c>
      <c r="E53" s="9">
        <v>0</v>
      </c>
      <c r="F53" s="9"/>
      <c r="G53" s="9">
        <v>75814</v>
      </c>
      <c r="H53" s="9"/>
      <c r="I53" s="9">
        <f t="shared" si="0"/>
        <v>1871527.81</v>
      </c>
    </row>
    <row r="54" spans="1:9" x14ac:dyDescent="0.2">
      <c r="A54" s="7">
        <v>49</v>
      </c>
      <c r="B54" s="8" t="s">
        <v>56</v>
      </c>
      <c r="C54" s="9"/>
      <c r="D54" s="9">
        <v>4130.3500000000004</v>
      </c>
      <c r="E54" s="9">
        <v>0</v>
      </c>
      <c r="F54" s="9"/>
      <c r="G54" s="9">
        <v>0</v>
      </c>
      <c r="H54" s="9"/>
      <c r="I54" s="9">
        <f t="shared" si="0"/>
        <v>4130.3500000000004</v>
      </c>
    </row>
    <row r="55" spans="1:9" x14ac:dyDescent="0.2">
      <c r="A55" s="7">
        <v>50</v>
      </c>
      <c r="B55" s="8" t="s">
        <v>57</v>
      </c>
      <c r="C55" s="9">
        <v>100</v>
      </c>
      <c r="D55" s="9">
        <v>714724.98</v>
      </c>
      <c r="E55" s="9">
        <v>0</v>
      </c>
      <c r="F55" s="9"/>
      <c r="G55" s="9">
        <v>100</v>
      </c>
      <c r="H55" s="9"/>
      <c r="I55" s="9">
        <f t="shared" si="0"/>
        <v>714824.98</v>
      </c>
    </row>
    <row r="56" spans="1:9" x14ac:dyDescent="0.2">
      <c r="A56" s="7">
        <v>51</v>
      </c>
      <c r="B56" s="8" t="s">
        <v>58</v>
      </c>
      <c r="C56" s="9"/>
      <c r="D56" s="9">
        <v>2282039.84</v>
      </c>
      <c r="E56" s="9">
        <v>1391469</v>
      </c>
      <c r="F56" s="9"/>
      <c r="G56" s="9">
        <v>1391469</v>
      </c>
      <c r="H56" s="9"/>
      <c r="I56" s="9">
        <f t="shared" si="0"/>
        <v>3673508.84</v>
      </c>
    </row>
    <row r="57" spans="1:9" x14ac:dyDescent="0.2">
      <c r="A57" s="7">
        <v>52</v>
      </c>
      <c r="B57" s="8" t="s">
        <v>59</v>
      </c>
      <c r="C57" s="9"/>
      <c r="D57" s="9">
        <v>804564.95</v>
      </c>
      <c r="E57" s="9">
        <v>1420421</v>
      </c>
      <c r="F57" s="9"/>
      <c r="G57" s="9">
        <v>1420421</v>
      </c>
      <c r="H57" s="9"/>
      <c r="I57" s="9">
        <f t="shared" si="0"/>
        <v>2224985.9500000002</v>
      </c>
    </row>
    <row r="58" spans="1:9" x14ac:dyDescent="0.2">
      <c r="A58" s="7">
        <v>53</v>
      </c>
      <c r="B58" s="8" t="s">
        <v>60</v>
      </c>
      <c r="C58" s="9"/>
      <c r="D58" s="9">
        <v>63261.06</v>
      </c>
      <c r="E58" s="9">
        <v>0</v>
      </c>
      <c r="F58" s="9"/>
      <c r="G58" s="9">
        <v>0</v>
      </c>
      <c r="H58" s="9"/>
      <c r="I58" s="9">
        <f t="shared" si="0"/>
        <v>63261.06</v>
      </c>
    </row>
    <row r="59" spans="1:9" x14ac:dyDescent="0.2">
      <c r="A59" s="7">
        <v>54</v>
      </c>
      <c r="B59" s="8" t="s">
        <v>61</v>
      </c>
      <c r="C59" s="9">
        <v>25615</v>
      </c>
      <c r="D59" s="9">
        <v>772564.45</v>
      </c>
      <c r="E59" s="9">
        <v>25020</v>
      </c>
      <c r="F59" s="9"/>
      <c r="G59" s="9">
        <v>25615</v>
      </c>
      <c r="H59" s="9"/>
      <c r="I59" s="9">
        <f t="shared" si="0"/>
        <v>798179.45</v>
      </c>
    </row>
    <row r="60" spans="1:9" x14ac:dyDescent="0.2">
      <c r="A60" s="7">
        <v>55</v>
      </c>
      <c r="B60" s="8" t="s">
        <v>62</v>
      </c>
      <c r="C60" s="9"/>
      <c r="D60" s="9">
        <v>261780.81</v>
      </c>
      <c r="E60" s="9">
        <v>105514.39</v>
      </c>
      <c r="F60" s="9"/>
      <c r="G60" s="9">
        <v>105514.39</v>
      </c>
      <c r="H60" s="9"/>
      <c r="I60" s="9">
        <f t="shared" si="0"/>
        <v>367295.2</v>
      </c>
    </row>
    <row r="61" spans="1:9" x14ac:dyDescent="0.2">
      <c r="A61" s="7">
        <v>56</v>
      </c>
      <c r="B61" s="8" t="s">
        <v>63</v>
      </c>
      <c r="C61" s="9"/>
      <c r="D61" s="9">
        <v>0</v>
      </c>
      <c r="E61" s="9">
        <v>0</v>
      </c>
      <c r="F61" s="9"/>
      <c r="G61" s="9">
        <v>0</v>
      </c>
      <c r="H61" s="9"/>
      <c r="I61" s="9">
        <f t="shared" si="0"/>
        <v>0</v>
      </c>
    </row>
    <row r="62" spans="1:9" x14ac:dyDescent="0.2">
      <c r="A62" s="7">
        <v>57</v>
      </c>
      <c r="B62" s="8" t="s">
        <v>64</v>
      </c>
      <c r="C62" s="9"/>
      <c r="D62" s="9">
        <v>1231586.78</v>
      </c>
      <c r="E62" s="9">
        <v>4337205</v>
      </c>
      <c r="F62" s="9"/>
      <c r="G62" s="9">
        <v>4337205</v>
      </c>
      <c r="H62" s="9"/>
      <c r="I62" s="9">
        <f t="shared" si="0"/>
        <v>5568791.7800000003</v>
      </c>
    </row>
    <row r="63" spans="1:9" x14ac:dyDescent="0.2">
      <c r="A63" s="7">
        <v>58</v>
      </c>
      <c r="B63" s="8" t="s">
        <v>65</v>
      </c>
      <c r="C63" s="9"/>
      <c r="D63" s="9">
        <v>4668.03</v>
      </c>
      <c r="E63" s="9">
        <v>0</v>
      </c>
      <c r="F63" s="9"/>
      <c r="G63" s="9">
        <v>0</v>
      </c>
      <c r="H63" s="9"/>
      <c r="I63" s="9">
        <f t="shared" si="0"/>
        <v>4668.03</v>
      </c>
    </row>
    <row r="64" spans="1:9" x14ac:dyDescent="0.2">
      <c r="A64" s="7">
        <v>59</v>
      </c>
      <c r="B64" s="8" t="s">
        <v>66</v>
      </c>
      <c r="C64" s="9">
        <v>9300</v>
      </c>
      <c r="D64" s="9">
        <v>8927961.9900000002</v>
      </c>
      <c r="E64" s="9">
        <v>2042615</v>
      </c>
      <c r="F64" s="9"/>
      <c r="G64" s="9">
        <v>2042615</v>
      </c>
      <c r="H64" s="9"/>
      <c r="I64" s="9">
        <f t="shared" si="0"/>
        <v>10970576.99</v>
      </c>
    </row>
    <row r="65" spans="1:9" x14ac:dyDescent="0.2">
      <c r="A65" s="7">
        <v>60</v>
      </c>
      <c r="B65" s="8" t="s">
        <v>67</v>
      </c>
      <c r="C65" s="9"/>
      <c r="D65" s="9">
        <v>55910.76</v>
      </c>
      <c r="E65" s="9">
        <v>0</v>
      </c>
      <c r="F65" s="9"/>
      <c r="G65" s="9">
        <v>0</v>
      </c>
      <c r="H65" s="9"/>
      <c r="I65" s="9">
        <f t="shared" si="0"/>
        <v>55910.76</v>
      </c>
    </row>
    <row r="66" spans="1:9" x14ac:dyDescent="0.2">
      <c r="A66" s="7">
        <v>61</v>
      </c>
      <c r="B66" s="8" t="s">
        <v>68</v>
      </c>
      <c r="C66" s="9">
        <v>4635</v>
      </c>
      <c r="D66" s="9">
        <v>4344034.97</v>
      </c>
      <c r="E66" s="9">
        <v>1929160.2</v>
      </c>
      <c r="F66" s="9"/>
      <c r="G66" s="9">
        <v>1929160.2</v>
      </c>
      <c r="H66" s="9"/>
      <c r="I66" s="9">
        <f t="shared" si="0"/>
        <v>6273195.1699999999</v>
      </c>
    </row>
    <row r="67" spans="1:9" x14ac:dyDescent="0.2">
      <c r="A67" s="7">
        <v>62</v>
      </c>
      <c r="B67" s="8" t="s">
        <v>69</v>
      </c>
      <c r="C67" s="9">
        <v>20805</v>
      </c>
      <c r="D67" s="9">
        <v>513218.71</v>
      </c>
      <c r="E67" s="9">
        <v>21045</v>
      </c>
      <c r="F67" s="9"/>
      <c r="G67" s="9">
        <v>21045</v>
      </c>
      <c r="H67" s="9"/>
      <c r="I67" s="9">
        <f t="shared" si="0"/>
        <v>534263.71</v>
      </c>
    </row>
    <row r="68" spans="1:9" x14ac:dyDescent="0.2">
      <c r="A68" s="7">
        <v>63</v>
      </c>
      <c r="B68" s="8" t="s">
        <v>70</v>
      </c>
      <c r="C68" s="9"/>
      <c r="D68" s="9">
        <v>57856.84</v>
      </c>
      <c r="E68" s="9">
        <v>0</v>
      </c>
      <c r="F68" s="9"/>
      <c r="G68" s="9">
        <v>0</v>
      </c>
      <c r="H68" s="9"/>
      <c r="I68" s="9">
        <f t="shared" si="0"/>
        <v>57856.84</v>
      </c>
    </row>
    <row r="69" spans="1:9" x14ac:dyDescent="0.2">
      <c r="A69" s="7">
        <v>64</v>
      </c>
      <c r="B69" s="8" t="s">
        <v>71</v>
      </c>
      <c r="C69" s="9"/>
      <c r="D69" s="9">
        <v>52246.83</v>
      </c>
      <c r="E69" s="9">
        <v>0</v>
      </c>
      <c r="F69" s="9"/>
      <c r="G69" s="9">
        <v>0</v>
      </c>
      <c r="H69" s="9"/>
      <c r="I69" s="9">
        <f t="shared" si="0"/>
        <v>52246.83</v>
      </c>
    </row>
    <row r="70" spans="1:9" x14ac:dyDescent="0.2">
      <c r="A70" s="7">
        <v>65</v>
      </c>
      <c r="B70" s="8" t="s">
        <v>72</v>
      </c>
      <c r="C70" s="9"/>
      <c r="D70" s="9">
        <v>9247704.75</v>
      </c>
      <c r="E70" s="9">
        <v>7048023.2999999998</v>
      </c>
      <c r="F70" s="9"/>
      <c r="G70" s="9">
        <v>7048023.2999999998</v>
      </c>
      <c r="H70" s="9"/>
      <c r="I70" s="9">
        <f t="shared" si="0"/>
        <v>16295728.050000001</v>
      </c>
    </row>
    <row r="71" spans="1:9" x14ac:dyDescent="0.2">
      <c r="A71" s="7">
        <v>66</v>
      </c>
      <c r="B71" s="8" t="s">
        <v>73</v>
      </c>
      <c r="C71" s="9"/>
      <c r="D71" s="9">
        <v>79562.429999999993</v>
      </c>
      <c r="E71" s="9">
        <v>0</v>
      </c>
      <c r="F71" s="9"/>
      <c r="G71" s="9">
        <v>0</v>
      </c>
      <c r="H71" s="9"/>
      <c r="I71" s="9">
        <f t="shared" ref="I71:I127" si="1">+D71+G71</f>
        <v>79562.429999999993</v>
      </c>
    </row>
    <row r="72" spans="1:9" x14ac:dyDescent="0.2">
      <c r="A72" s="7">
        <v>67</v>
      </c>
      <c r="B72" s="8" t="s">
        <v>74</v>
      </c>
      <c r="C72" s="9"/>
      <c r="D72" s="9">
        <v>47707.18</v>
      </c>
      <c r="E72" s="9">
        <v>0</v>
      </c>
      <c r="F72" s="9"/>
      <c r="G72" s="9">
        <v>0</v>
      </c>
      <c r="H72" s="9"/>
      <c r="I72" s="9">
        <f t="shared" si="1"/>
        <v>47707.18</v>
      </c>
    </row>
    <row r="73" spans="1:9" x14ac:dyDescent="0.2">
      <c r="A73" s="7">
        <v>68</v>
      </c>
      <c r="B73" s="8" t="s">
        <v>75</v>
      </c>
      <c r="C73" s="9"/>
      <c r="D73" s="9">
        <v>3213624.03</v>
      </c>
      <c r="E73" s="9">
        <v>1790025.61</v>
      </c>
      <c r="F73" s="9"/>
      <c r="G73" s="9">
        <v>1790025.61</v>
      </c>
      <c r="H73" s="9"/>
      <c r="I73" s="9">
        <f t="shared" si="1"/>
        <v>5003649.6399999997</v>
      </c>
    </row>
    <row r="74" spans="1:9" x14ac:dyDescent="0.2">
      <c r="A74" s="7">
        <v>69</v>
      </c>
      <c r="B74" s="8" t="s">
        <v>76</v>
      </c>
      <c r="C74" s="9"/>
      <c r="D74" s="9">
        <v>2137510.4</v>
      </c>
      <c r="E74" s="9">
        <v>933421</v>
      </c>
      <c r="F74" s="9"/>
      <c r="G74" s="9">
        <v>933421</v>
      </c>
      <c r="H74" s="9"/>
      <c r="I74" s="9">
        <f t="shared" si="1"/>
        <v>3070931.4</v>
      </c>
    </row>
    <row r="75" spans="1:9" x14ac:dyDescent="0.2">
      <c r="A75" s="7">
        <v>70</v>
      </c>
      <c r="B75" s="8" t="s">
        <v>77</v>
      </c>
      <c r="C75" s="9"/>
      <c r="D75" s="9">
        <v>132735.47</v>
      </c>
      <c r="E75" s="9">
        <v>0</v>
      </c>
      <c r="F75" s="9"/>
      <c r="G75" s="9">
        <v>0</v>
      </c>
      <c r="H75" s="9"/>
      <c r="I75" s="9">
        <f t="shared" si="1"/>
        <v>132735.47</v>
      </c>
    </row>
    <row r="76" spans="1:9" x14ac:dyDescent="0.2">
      <c r="A76" s="7">
        <v>71</v>
      </c>
      <c r="B76" s="8" t="s">
        <v>78</v>
      </c>
      <c r="C76" s="9"/>
      <c r="D76" s="9">
        <v>1067266.81</v>
      </c>
      <c r="E76" s="9">
        <v>1374802.93</v>
      </c>
      <c r="F76" s="9"/>
      <c r="G76" s="9">
        <v>1374802.93</v>
      </c>
      <c r="H76" s="9"/>
      <c r="I76" s="9">
        <f t="shared" si="1"/>
        <v>2442069.7400000002</v>
      </c>
    </row>
    <row r="77" spans="1:9" x14ac:dyDescent="0.2">
      <c r="A77" s="7">
        <v>72</v>
      </c>
      <c r="B77" s="8" t="s">
        <v>79</v>
      </c>
      <c r="C77" s="9"/>
      <c r="D77" s="9">
        <v>354442.58</v>
      </c>
      <c r="E77" s="9">
        <v>0</v>
      </c>
      <c r="F77" s="9"/>
      <c r="G77" s="9">
        <v>0</v>
      </c>
      <c r="H77" s="9"/>
      <c r="I77" s="9">
        <f t="shared" si="1"/>
        <v>354442.58</v>
      </c>
    </row>
    <row r="78" spans="1:9" x14ac:dyDescent="0.2">
      <c r="A78" s="7">
        <v>73</v>
      </c>
      <c r="B78" s="8" t="s">
        <v>80</v>
      </c>
      <c r="C78" s="9"/>
      <c r="D78" s="9">
        <v>131425.96</v>
      </c>
      <c r="E78" s="9">
        <v>0</v>
      </c>
      <c r="F78" s="9"/>
      <c r="G78" s="9">
        <v>0</v>
      </c>
      <c r="H78" s="9"/>
      <c r="I78" s="9">
        <f t="shared" si="1"/>
        <v>131425.96</v>
      </c>
    </row>
    <row r="79" spans="1:9" x14ac:dyDescent="0.2">
      <c r="A79" s="7">
        <v>74</v>
      </c>
      <c r="B79" s="8" t="s">
        <v>81</v>
      </c>
      <c r="C79" s="9">
        <v>72393</v>
      </c>
      <c r="D79" s="9">
        <v>18003500.5</v>
      </c>
      <c r="E79" s="9">
        <v>2470180.7200000002</v>
      </c>
      <c r="F79" s="9"/>
      <c r="G79" s="9">
        <v>2470180.7200000002</v>
      </c>
      <c r="H79" s="9"/>
      <c r="I79" s="9">
        <f t="shared" si="1"/>
        <v>20473681.219999999</v>
      </c>
    </row>
    <row r="80" spans="1:9" x14ac:dyDescent="0.2">
      <c r="A80" s="7">
        <v>75</v>
      </c>
      <c r="B80" s="8" t="s">
        <v>82</v>
      </c>
      <c r="C80" s="9"/>
      <c r="D80" s="9">
        <v>302538</v>
      </c>
      <c r="E80" s="9">
        <v>0</v>
      </c>
      <c r="F80" s="9"/>
      <c r="G80" s="9">
        <v>0</v>
      </c>
      <c r="H80" s="9"/>
      <c r="I80" s="9">
        <f t="shared" si="1"/>
        <v>302538</v>
      </c>
    </row>
    <row r="81" spans="1:9" x14ac:dyDescent="0.2">
      <c r="A81" s="7">
        <v>76</v>
      </c>
      <c r="B81" s="8" t="s">
        <v>83</v>
      </c>
      <c r="C81" s="9">
        <v>605</v>
      </c>
      <c r="D81" s="9">
        <v>177701.6</v>
      </c>
      <c r="E81" s="9">
        <v>0</v>
      </c>
      <c r="F81" s="9"/>
      <c r="G81" s="9">
        <v>605</v>
      </c>
      <c r="H81" s="9"/>
      <c r="I81" s="9">
        <f t="shared" si="1"/>
        <v>178306.6</v>
      </c>
    </row>
    <row r="82" spans="1:9" x14ac:dyDescent="0.2">
      <c r="A82" s="7">
        <v>77</v>
      </c>
      <c r="B82" s="8" t="s">
        <v>84</v>
      </c>
      <c r="C82" s="9">
        <v>204215</v>
      </c>
      <c r="D82" s="9">
        <v>1104462.8</v>
      </c>
      <c r="E82" s="9">
        <v>160710</v>
      </c>
      <c r="F82" s="9"/>
      <c r="G82" s="9">
        <v>204215</v>
      </c>
      <c r="H82" s="9"/>
      <c r="I82" s="9">
        <f t="shared" si="1"/>
        <v>1308677.8</v>
      </c>
    </row>
    <row r="83" spans="1:9" x14ac:dyDescent="0.2">
      <c r="A83" s="7">
        <v>78</v>
      </c>
      <c r="B83" s="8" t="s">
        <v>85</v>
      </c>
      <c r="C83" s="9"/>
      <c r="D83" s="9">
        <v>24166419.790000003</v>
      </c>
      <c r="E83" s="9">
        <v>54668112.010000005</v>
      </c>
      <c r="F83" s="9"/>
      <c r="G83" s="9">
        <v>54668112.010000005</v>
      </c>
      <c r="H83" s="9"/>
      <c r="I83" s="9">
        <f t="shared" si="1"/>
        <v>78834531.800000012</v>
      </c>
    </row>
    <row r="84" spans="1:9" x14ac:dyDescent="0.2">
      <c r="A84" s="7">
        <v>79</v>
      </c>
      <c r="B84" s="8" t="s">
        <v>86</v>
      </c>
      <c r="C84" s="9">
        <v>337781</v>
      </c>
      <c r="D84" s="9">
        <v>741584.67</v>
      </c>
      <c r="E84" s="9">
        <v>298964</v>
      </c>
      <c r="F84" s="9"/>
      <c r="G84" s="9">
        <v>337781</v>
      </c>
      <c r="H84" s="9"/>
      <c r="I84" s="9">
        <f t="shared" si="1"/>
        <v>1079365.67</v>
      </c>
    </row>
    <row r="85" spans="1:9" x14ac:dyDescent="0.2">
      <c r="A85" s="7">
        <v>80</v>
      </c>
      <c r="B85" s="8" t="s">
        <v>87</v>
      </c>
      <c r="C85" s="9">
        <v>540</v>
      </c>
      <c r="D85" s="9">
        <v>275369.12</v>
      </c>
      <c r="E85" s="9">
        <v>0</v>
      </c>
      <c r="F85" s="9"/>
      <c r="G85" s="9">
        <v>540</v>
      </c>
      <c r="H85" s="9"/>
      <c r="I85" s="9">
        <f t="shared" si="1"/>
        <v>275909.12</v>
      </c>
    </row>
    <row r="86" spans="1:9" x14ac:dyDescent="0.2">
      <c r="A86" s="7">
        <v>81</v>
      </c>
      <c r="B86" s="8" t="s">
        <v>88</v>
      </c>
      <c r="C86" s="9"/>
      <c r="D86" s="9">
        <v>593542.17000000004</v>
      </c>
      <c r="E86" s="9">
        <v>0</v>
      </c>
      <c r="F86" s="9"/>
      <c r="G86" s="9">
        <v>0</v>
      </c>
      <c r="H86" s="9"/>
      <c r="I86" s="9">
        <f t="shared" si="1"/>
        <v>593542.17000000004</v>
      </c>
    </row>
    <row r="87" spans="1:9" x14ac:dyDescent="0.2">
      <c r="A87" s="7">
        <v>82</v>
      </c>
      <c r="B87" s="8" t="s">
        <v>89</v>
      </c>
      <c r="C87" s="9"/>
      <c r="D87" s="9">
        <v>108115.8</v>
      </c>
      <c r="E87" s="9">
        <v>0</v>
      </c>
      <c r="F87" s="9"/>
      <c r="G87" s="9">
        <v>0</v>
      </c>
      <c r="H87" s="9"/>
      <c r="I87" s="9">
        <f t="shared" si="1"/>
        <v>108115.8</v>
      </c>
    </row>
    <row r="88" spans="1:9" x14ac:dyDescent="0.2">
      <c r="A88" s="7">
        <v>83</v>
      </c>
      <c r="B88" s="8" t="s">
        <v>90</v>
      </c>
      <c r="C88" s="9"/>
      <c r="D88" s="9">
        <v>423793.1</v>
      </c>
      <c r="E88" s="9">
        <v>0</v>
      </c>
      <c r="F88" s="9"/>
      <c r="G88" s="9">
        <v>0</v>
      </c>
      <c r="H88" s="9"/>
      <c r="I88" s="9">
        <f t="shared" si="1"/>
        <v>423793.1</v>
      </c>
    </row>
    <row r="89" spans="1:9" x14ac:dyDescent="0.2">
      <c r="A89" s="7">
        <v>84</v>
      </c>
      <c r="B89" s="8" t="s">
        <v>91</v>
      </c>
      <c r="C89" s="9"/>
      <c r="D89" s="9">
        <v>183886</v>
      </c>
      <c r="E89" s="9">
        <v>0</v>
      </c>
      <c r="F89" s="9"/>
      <c r="G89" s="9">
        <v>0</v>
      </c>
      <c r="H89" s="9"/>
      <c r="I89" s="9">
        <f t="shared" si="1"/>
        <v>183886</v>
      </c>
    </row>
    <row r="90" spans="1:9" x14ac:dyDescent="0.2">
      <c r="A90" s="7">
        <v>85</v>
      </c>
      <c r="B90" s="8" t="s">
        <v>92</v>
      </c>
      <c r="C90" s="9"/>
      <c r="D90" s="9">
        <v>66765.919999999998</v>
      </c>
      <c r="E90" s="9">
        <v>0</v>
      </c>
      <c r="F90" s="9"/>
      <c r="G90" s="9">
        <v>0</v>
      </c>
      <c r="H90" s="9"/>
      <c r="I90" s="9">
        <f t="shared" si="1"/>
        <v>66765.919999999998</v>
      </c>
    </row>
    <row r="91" spans="1:9" x14ac:dyDescent="0.2">
      <c r="A91" s="7">
        <v>86</v>
      </c>
      <c r="B91" s="8" t="s">
        <v>93</v>
      </c>
      <c r="C91" s="9">
        <v>72914</v>
      </c>
      <c r="D91" s="9">
        <v>722136.21</v>
      </c>
      <c r="E91" s="9">
        <v>158110</v>
      </c>
      <c r="F91" s="9"/>
      <c r="G91" s="9">
        <v>158110</v>
      </c>
      <c r="H91" s="9"/>
      <c r="I91" s="9">
        <f t="shared" si="1"/>
        <v>880246.21</v>
      </c>
    </row>
    <row r="92" spans="1:9" x14ac:dyDescent="0.2">
      <c r="A92" s="7">
        <v>87</v>
      </c>
      <c r="B92" s="8" t="s">
        <v>94</v>
      </c>
      <c r="C92" s="9"/>
      <c r="D92" s="9">
        <v>777521.01</v>
      </c>
      <c r="E92" s="9">
        <v>1317966.2</v>
      </c>
      <c r="F92" s="9"/>
      <c r="G92" s="9">
        <v>1317966.2</v>
      </c>
      <c r="H92" s="9"/>
      <c r="I92" s="9">
        <f t="shared" si="1"/>
        <v>2095487.21</v>
      </c>
    </row>
    <row r="93" spans="1:9" x14ac:dyDescent="0.2">
      <c r="A93" s="7">
        <v>88</v>
      </c>
      <c r="B93" s="8" t="s">
        <v>95</v>
      </c>
      <c r="C93" s="9"/>
      <c r="D93" s="9">
        <v>129282.5</v>
      </c>
      <c r="E93" s="9">
        <v>0</v>
      </c>
      <c r="F93" s="9"/>
      <c r="G93" s="9">
        <v>0</v>
      </c>
      <c r="H93" s="9"/>
      <c r="I93" s="9">
        <f t="shared" si="1"/>
        <v>129282.5</v>
      </c>
    </row>
    <row r="94" spans="1:9" x14ac:dyDescent="0.2">
      <c r="A94" s="7">
        <v>89</v>
      </c>
      <c r="B94" s="8" t="s">
        <v>96</v>
      </c>
      <c r="C94" s="9"/>
      <c r="D94" s="9">
        <v>36022858.38000001</v>
      </c>
      <c r="E94" s="9">
        <v>102239836</v>
      </c>
      <c r="F94" s="9"/>
      <c r="G94" s="9">
        <v>102239836</v>
      </c>
      <c r="H94" s="9"/>
      <c r="I94" s="9">
        <f t="shared" si="1"/>
        <v>138262694.38</v>
      </c>
    </row>
    <row r="95" spans="1:9" x14ac:dyDescent="0.2">
      <c r="A95" s="7">
        <v>90</v>
      </c>
      <c r="B95" s="8" t="s">
        <v>97</v>
      </c>
      <c r="C95" s="9">
        <v>13200</v>
      </c>
      <c r="D95" s="9">
        <v>67279.56</v>
      </c>
      <c r="E95" s="9">
        <v>0</v>
      </c>
      <c r="F95" s="9"/>
      <c r="G95" s="9">
        <v>13200</v>
      </c>
      <c r="H95" s="9"/>
      <c r="I95" s="9">
        <f t="shared" si="1"/>
        <v>80479.56</v>
      </c>
    </row>
    <row r="96" spans="1:9" x14ac:dyDescent="0.2">
      <c r="A96" s="7">
        <v>91</v>
      </c>
      <c r="B96" s="8" t="s">
        <v>98</v>
      </c>
      <c r="C96" s="9"/>
      <c r="D96" s="9">
        <v>289568.05</v>
      </c>
      <c r="E96" s="9">
        <v>0</v>
      </c>
      <c r="F96" s="9"/>
      <c r="G96" s="9">
        <v>0</v>
      </c>
      <c r="H96" s="9"/>
      <c r="I96" s="9">
        <f t="shared" si="1"/>
        <v>289568.05</v>
      </c>
    </row>
    <row r="97" spans="1:9" x14ac:dyDescent="0.2">
      <c r="A97" s="7">
        <v>92</v>
      </c>
      <c r="B97" s="8" t="s">
        <v>99</v>
      </c>
      <c r="C97" s="9">
        <v>800</v>
      </c>
      <c r="D97" s="9">
        <v>983884.95</v>
      </c>
      <c r="E97" s="9">
        <v>0</v>
      </c>
      <c r="F97" s="9"/>
      <c r="G97" s="9">
        <v>800</v>
      </c>
      <c r="H97" s="9"/>
      <c r="I97" s="9">
        <f t="shared" si="1"/>
        <v>984684.95</v>
      </c>
    </row>
    <row r="98" spans="1:9" x14ac:dyDescent="0.2">
      <c r="A98" s="7">
        <v>93</v>
      </c>
      <c r="B98" s="8" t="s">
        <v>100</v>
      </c>
      <c r="C98" s="9"/>
      <c r="D98" s="9">
        <v>57678.49</v>
      </c>
      <c r="E98" s="9">
        <v>0</v>
      </c>
      <c r="F98" s="9"/>
      <c r="G98" s="9">
        <v>0</v>
      </c>
      <c r="H98" s="9"/>
      <c r="I98" s="9">
        <f t="shared" si="1"/>
        <v>57678.49</v>
      </c>
    </row>
    <row r="99" spans="1:9" x14ac:dyDescent="0.2">
      <c r="A99" s="7">
        <v>94</v>
      </c>
      <c r="B99" s="8" t="s">
        <v>101</v>
      </c>
      <c r="C99" s="9"/>
      <c r="D99" s="9">
        <v>201134.75</v>
      </c>
      <c r="E99" s="9">
        <v>0</v>
      </c>
      <c r="F99" s="9"/>
      <c r="G99" s="9">
        <v>0</v>
      </c>
      <c r="H99" s="9"/>
      <c r="I99" s="9">
        <f t="shared" si="1"/>
        <v>201134.75</v>
      </c>
    </row>
    <row r="100" spans="1:9" x14ac:dyDescent="0.2">
      <c r="A100" s="7">
        <v>96</v>
      </c>
      <c r="B100" s="8" t="s">
        <v>102</v>
      </c>
      <c r="C100" s="9"/>
      <c r="D100" s="9">
        <v>381545.13</v>
      </c>
      <c r="E100" s="9">
        <v>0</v>
      </c>
      <c r="F100" s="9"/>
      <c r="G100" s="9">
        <v>0</v>
      </c>
      <c r="H100" s="9"/>
      <c r="I100" s="9">
        <f t="shared" si="1"/>
        <v>381545.13</v>
      </c>
    </row>
    <row r="101" spans="1:9" x14ac:dyDescent="0.2">
      <c r="A101" s="7">
        <v>97</v>
      </c>
      <c r="B101" s="8" t="s">
        <v>103</v>
      </c>
      <c r="C101" s="9"/>
      <c r="D101" s="9">
        <v>6620423.8900000006</v>
      </c>
      <c r="E101" s="9">
        <v>2085183</v>
      </c>
      <c r="F101" s="9"/>
      <c r="G101" s="9">
        <v>2085183</v>
      </c>
      <c r="H101" s="9"/>
      <c r="I101" s="9">
        <f t="shared" si="1"/>
        <v>8705606.8900000006</v>
      </c>
    </row>
    <row r="102" spans="1:9" x14ac:dyDescent="0.2">
      <c r="A102" s="7">
        <v>98</v>
      </c>
      <c r="B102" s="8" t="s">
        <v>104</v>
      </c>
      <c r="C102" s="9">
        <v>166276</v>
      </c>
      <c r="D102" s="9">
        <v>40085.19</v>
      </c>
      <c r="E102" s="9">
        <v>0</v>
      </c>
      <c r="F102" s="9"/>
      <c r="G102" s="9">
        <v>0</v>
      </c>
      <c r="H102" s="9"/>
      <c r="I102" s="9">
        <f t="shared" si="1"/>
        <v>40085.19</v>
      </c>
    </row>
    <row r="103" spans="1:9" x14ac:dyDescent="0.2">
      <c r="A103" s="7">
        <v>99</v>
      </c>
      <c r="B103" s="8" t="s">
        <v>105</v>
      </c>
      <c r="C103" s="9"/>
      <c r="D103" s="9">
        <v>2040357.14</v>
      </c>
      <c r="E103" s="9">
        <v>432315</v>
      </c>
      <c r="F103" s="9"/>
      <c r="G103" s="9">
        <v>432315</v>
      </c>
      <c r="H103" s="9"/>
      <c r="I103" s="9">
        <f t="shared" si="1"/>
        <v>2472672.1399999997</v>
      </c>
    </row>
    <row r="104" spans="1:9" x14ac:dyDescent="0.2">
      <c r="A104" s="7">
        <v>100</v>
      </c>
      <c r="B104" s="8" t="s">
        <v>106</v>
      </c>
      <c r="C104" s="9">
        <v>7065</v>
      </c>
      <c r="D104" s="9">
        <v>332985.5</v>
      </c>
      <c r="E104" s="9">
        <v>0</v>
      </c>
      <c r="F104" s="9"/>
      <c r="G104" s="9">
        <v>7065</v>
      </c>
      <c r="H104" s="9"/>
      <c r="I104" s="9">
        <f t="shared" si="1"/>
        <v>340050.5</v>
      </c>
    </row>
    <row r="105" spans="1:9" x14ac:dyDescent="0.2">
      <c r="A105" s="7">
        <v>101</v>
      </c>
      <c r="B105" s="8" t="s">
        <v>107</v>
      </c>
      <c r="C105" s="9"/>
      <c r="D105" s="9">
        <v>138009357.22</v>
      </c>
      <c r="E105" s="9">
        <v>460167220.5</v>
      </c>
      <c r="F105" s="9"/>
      <c r="G105" s="9">
        <v>460167220.5</v>
      </c>
      <c r="H105" s="9"/>
      <c r="I105" s="9">
        <f t="shared" si="1"/>
        <v>598176577.72000003</v>
      </c>
    </row>
    <row r="106" spans="1:9" x14ac:dyDescent="0.2">
      <c r="A106" s="7">
        <v>102</v>
      </c>
      <c r="B106" s="8" t="s">
        <v>108</v>
      </c>
      <c r="C106" s="9">
        <v>13364</v>
      </c>
      <c r="D106" s="9">
        <v>1846853.05</v>
      </c>
      <c r="E106" s="9">
        <v>1149742.3</v>
      </c>
      <c r="F106" s="9"/>
      <c r="G106" s="9">
        <v>1149742.3</v>
      </c>
      <c r="H106" s="9"/>
      <c r="I106" s="9">
        <f t="shared" si="1"/>
        <v>2996595.35</v>
      </c>
    </row>
    <row r="107" spans="1:9" x14ac:dyDescent="0.2">
      <c r="A107" s="7">
        <v>103</v>
      </c>
      <c r="B107" s="8" t="s">
        <v>109</v>
      </c>
      <c r="C107" s="9">
        <v>5400</v>
      </c>
      <c r="D107" s="9">
        <v>727208.03</v>
      </c>
      <c r="E107" s="9">
        <v>0</v>
      </c>
      <c r="F107" s="9"/>
      <c r="G107" s="9">
        <v>5400</v>
      </c>
      <c r="H107" s="9"/>
      <c r="I107" s="9">
        <f t="shared" si="1"/>
        <v>732608.03</v>
      </c>
    </row>
    <row r="108" spans="1:9" x14ac:dyDescent="0.2">
      <c r="A108" s="7">
        <v>104</v>
      </c>
      <c r="B108" s="8" t="s">
        <v>110</v>
      </c>
      <c r="C108" s="9">
        <v>790054</v>
      </c>
      <c r="D108" s="9">
        <v>331631.12</v>
      </c>
      <c r="E108" s="9">
        <v>221080</v>
      </c>
      <c r="F108" s="9"/>
      <c r="G108" s="9">
        <v>790054</v>
      </c>
      <c r="H108" s="9"/>
      <c r="I108" s="9">
        <f t="shared" si="1"/>
        <v>1121685.1200000001</v>
      </c>
    </row>
    <row r="109" spans="1:9" x14ac:dyDescent="0.2">
      <c r="A109" s="7">
        <v>105</v>
      </c>
      <c r="B109" s="8" t="s">
        <v>111</v>
      </c>
      <c r="C109" s="9">
        <v>140</v>
      </c>
      <c r="D109" s="9">
        <v>214443.84</v>
      </c>
      <c r="E109" s="9">
        <v>0</v>
      </c>
      <c r="F109" s="9"/>
      <c r="G109" s="9">
        <v>140</v>
      </c>
      <c r="H109" s="9"/>
      <c r="I109" s="9">
        <f t="shared" si="1"/>
        <v>214583.84</v>
      </c>
    </row>
    <row r="110" spans="1:9" x14ac:dyDescent="0.2">
      <c r="A110" s="7">
        <v>106</v>
      </c>
      <c r="B110" s="8" t="s">
        <v>112</v>
      </c>
      <c r="C110" s="9"/>
      <c r="D110" s="9">
        <v>897012.2</v>
      </c>
      <c r="E110" s="9">
        <v>657966</v>
      </c>
      <c r="F110" s="9"/>
      <c r="G110" s="9">
        <v>657966</v>
      </c>
      <c r="H110" s="9"/>
      <c r="I110" s="9">
        <f t="shared" si="1"/>
        <v>1554978.2</v>
      </c>
    </row>
    <row r="111" spans="1:9" x14ac:dyDescent="0.2">
      <c r="A111" s="7">
        <v>107</v>
      </c>
      <c r="B111" s="8" t="s">
        <v>113</v>
      </c>
      <c r="C111" s="9">
        <v>225002</v>
      </c>
      <c r="D111" s="9">
        <v>1667141.77</v>
      </c>
      <c r="E111" s="9">
        <v>225813</v>
      </c>
      <c r="F111" s="9"/>
      <c r="G111" s="9">
        <v>225813</v>
      </c>
      <c r="H111" s="9"/>
      <c r="I111" s="9">
        <f t="shared" si="1"/>
        <v>1892954.77</v>
      </c>
    </row>
    <row r="112" spans="1:9" x14ac:dyDescent="0.2">
      <c r="A112" s="7">
        <v>108</v>
      </c>
      <c r="B112" s="8" t="s">
        <v>114</v>
      </c>
      <c r="C112" s="9"/>
      <c r="D112" s="9">
        <v>4005210.1</v>
      </c>
      <c r="E112" s="9">
        <v>6233224</v>
      </c>
      <c r="F112" s="9"/>
      <c r="G112" s="9">
        <v>6233224</v>
      </c>
      <c r="H112" s="9"/>
      <c r="I112" s="9">
        <f t="shared" si="1"/>
        <v>10238434.1</v>
      </c>
    </row>
    <row r="113" spans="1:9" x14ac:dyDescent="0.2">
      <c r="A113" s="7">
        <v>109</v>
      </c>
      <c r="B113" s="8" t="s">
        <v>115</v>
      </c>
      <c r="C113" s="9"/>
      <c r="D113" s="9">
        <v>1415436.61</v>
      </c>
      <c r="E113" s="9">
        <v>271884</v>
      </c>
      <c r="F113" s="9"/>
      <c r="G113" s="9">
        <v>271884</v>
      </c>
      <c r="H113" s="9"/>
      <c r="I113" s="9">
        <f t="shared" si="1"/>
        <v>1687320.61</v>
      </c>
    </row>
    <row r="114" spans="1:9" x14ac:dyDescent="0.2">
      <c r="A114" s="7">
        <v>110</v>
      </c>
      <c r="B114" s="8" t="s">
        <v>116</v>
      </c>
      <c r="C114" s="9"/>
      <c r="D114" s="9">
        <v>30768.71</v>
      </c>
      <c r="E114" s="9">
        <v>0</v>
      </c>
      <c r="F114" s="9"/>
      <c r="G114" s="9">
        <v>0</v>
      </c>
      <c r="H114" s="9"/>
      <c r="I114" s="9">
        <f t="shared" si="1"/>
        <v>30768.71</v>
      </c>
    </row>
    <row r="115" spans="1:9" x14ac:dyDescent="0.2">
      <c r="A115" s="7">
        <v>111</v>
      </c>
      <c r="B115" s="8" t="s">
        <v>117</v>
      </c>
      <c r="C115" s="9"/>
      <c r="D115" s="9">
        <v>60352.83</v>
      </c>
      <c r="E115" s="9">
        <v>0</v>
      </c>
      <c r="F115" s="9"/>
      <c r="G115" s="9">
        <v>0</v>
      </c>
      <c r="H115" s="9"/>
      <c r="I115" s="9">
        <f t="shared" si="1"/>
        <v>60352.83</v>
      </c>
    </row>
    <row r="116" spans="1:9" x14ac:dyDescent="0.2">
      <c r="A116" s="7">
        <v>112</v>
      </c>
      <c r="B116" s="8" t="s">
        <v>118</v>
      </c>
      <c r="C116" s="9"/>
      <c r="D116" s="9">
        <v>3633.81</v>
      </c>
      <c r="E116" s="9">
        <v>0</v>
      </c>
      <c r="F116" s="9"/>
      <c r="G116" s="9">
        <v>0</v>
      </c>
      <c r="H116" s="9"/>
      <c r="I116" s="9">
        <f t="shared" si="1"/>
        <v>3633.81</v>
      </c>
    </row>
    <row r="117" spans="1:9" x14ac:dyDescent="0.2">
      <c r="A117" s="7">
        <v>113</v>
      </c>
      <c r="B117" s="8" t="s">
        <v>119</v>
      </c>
      <c r="C117" s="9"/>
      <c r="D117" s="11">
        <v>0</v>
      </c>
      <c r="E117" s="9">
        <v>0</v>
      </c>
      <c r="F117" s="9"/>
      <c r="G117" s="9">
        <v>0</v>
      </c>
      <c r="H117" s="9"/>
      <c r="I117" s="9">
        <f t="shared" si="1"/>
        <v>0</v>
      </c>
    </row>
    <row r="118" spans="1:9" x14ac:dyDescent="0.2">
      <c r="A118" s="7">
        <v>114</v>
      </c>
      <c r="B118" s="8" t="s">
        <v>120</v>
      </c>
      <c r="C118" s="9">
        <v>23581</v>
      </c>
      <c r="D118" s="9">
        <v>953028.84</v>
      </c>
      <c r="E118" s="9">
        <v>17521</v>
      </c>
      <c r="F118" s="9"/>
      <c r="G118" s="9">
        <v>23581</v>
      </c>
      <c r="H118" s="9"/>
      <c r="I118" s="9">
        <f t="shared" si="1"/>
        <v>976609.84</v>
      </c>
    </row>
    <row r="119" spans="1:9" x14ac:dyDescent="0.2">
      <c r="A119" s="7">
        <v>115</v>
      </c>
      <c r="B119" s="8" t="s">
        <v>121</v>
      </c>
      <c r="C119" s="9">
        <v>75475</v>
      </c>
      <c r="D119" s="9">
        <v>159154.65</v>
      </c>
      <c r="E119" s="9">
        <v>0</v>
      </c>
      <c r="F119" s="9"/>
      <c r="G119" s="9">
        <v>75475</v>
      </c>
      <c r="H119" s="9"/>
      <c r="I119" s="9">
        <f t="shared" si="1"/>
        <v>234629.65</v>
      </c>
    </row>
    <row r="120" spans="1:9" x14ac:dyDescent="0.2">
      <c r="A120" s="7">
        <v>116</v>
      </c>
      <c r="B120" s="8" t="s">
        <v>122</v>
      </c>
      <c r="C120" s="9"/>
      <c r="D120" s="9">
        <v>503810.38</v>
      </c>
      <c r="E120" s="9">
        <v>0</v>
      </c>
      <c r="F120" s="9"/>
      <c r="G120" s="9">
        <v>0</v>
      </c>
      <c r="H120" s="9"/>
      <c r="I120" s="9">
        <f t="shared" si="1"/>
        <v>503810.38</v>
      </c>
    </row>
    <row r="121" spans="1:9" x14ac:dyDescent="0.2">
      <c r="A121" s="7">
        <v>117</v>
      </c>
      <c r="B121" s="8" t="s">
        <v>123</v>
      </c>
      <c r="C121" s="9">
        <v>13930</v>
      </c>
      <c r="D121" s="9">
        <v>100071.89</v>
      </c>
      <c r="E121" s="9">
        <v>0</v>
      </c>
      <c r="F121" s="9"/>
      <c r="G121" s="9">
        <v>13930</v>
      </c>
      <c r="H121" s="9"/>
      <c r="I121" s="9">
        <f t="shared" si="1"/>
        <v>114001.89</v>
      </c>
    </row>
    <row r="122" spans="1:9" x14ac:dyDescent="0.2">
      <c r="A122" s="7">
        <v>118</v>
      </c>
      <c r="B122" s="8" t="s">
        <v>124</v>
      </c>
      <c r="C122" s="9"/>
      <c r="D122" s="11">
        <v>0</v>
      </c>
      <c r="E122" s="9">
        <v>0</v>
      </c>
      <c r="F122" s="9"/>
      <c r="G122" s="9">
        <v>0</v>
      </c>
      <c r="H122" s="9"/>
      <c r="I122" s="9">
        <f t="shared" si="1"/>
        <v>0</v>
      </c>
    </row>
    <row r="123" spans="1:9" x14ac:dyDescent="0.2">
      <c r="A123" s="7">
        <v>119</v>
      </c>
      <c r="B123" s="8" t="s">
        <v>125</v>
      </c>
      <c r="C123" s="9"/>
      <c r="D123" s="11">
        <v>0</v>
      </c>
      <c r="E123" s="9">
        <v>0</v>
      </c>
      <c r="F123" s="9"/>
      <c r="G123" s="9">
        <v>0</v>
      </c>
      <c r="H123" s="9"/>
      <c r="I123" s="9">
        <f t="shared" si="1"/>
        <v>0</v>
      </c>
    </row>
    <row r="124" spans="1:9" x14ac:dyDescent="0.2">
      <c r="A124" s="7">
        <v>120</v>
      </c>
      <c r="B124" s="8" t="s">
        <v>126</v>
      </c>
      <c r="C124" s="9"/>
      <c r="D124" s="9"/>
      <c r="E124" s="9"/>
      <c r="F124" s="9"/>
      <c r="G124" s="9">
        <v>0</v>
      </c>
      <c r="H124" s="9"/>
      <c r="I124" s="9">
        <f>+D124+G124</f>
        <v>0</v>
      </c>
    </row>
    <row r="125" spans="1:9" x14ac:dyDescent="0.2">
      <c r="A125" s="7">
        <v>121</v>
      </c>
      <c r="B125" s="8" t="s">
        <v>127</v>
      </c>
      <c r="C125" s="9">
        <v>106421</v>
      </c>
      <c r="D125" s="9">
        <v>295001.28000000003</v>
      </c>
      <c r="E125" s="9">
        <v>106220</v>
      </c>
      <c r="F125" s="9"/>
      <c r="G125" s="9">
        <v>106421</v>
      </c>
      <c r="H125" s="9"/>
      <c r="I125" s="9">
        <f>+D125+G125</f>
        <v>401422.28</v>
      </c>
    </row>
    <row r="126" spans="1:9" x14ac:dyDescent="0.2">
      <c r="A126" s="7">
        <v>122</v>
      </c>
      <c r="B126" s="8" t="s">
        <v>128</v>
      </c>
      <c r="C126" s="9"/>
      <c r="D126" s="9">
        <v>589474.49</v>
      </c>
      <c r="E126" s="9"/>
      <c r="F126" s="9"/>
      <c r="G126" s="9">
        <v>0</v>
      </c>
      <c r="H126" s="9"/>
      <c r="I126" s="9">
        <f t="shared" si="1"/>
        <v>589474.49</v>
      </c>
    </row>
    <row r="127" spans="1:9" x14ac:dyDescent="0.2">
      <c r="A127" s="7">
        <v>123</v>
      </c>
      <c r="B127" s="8" t="s">
        <v>129</v>
      </c>
      <c r="C127" s="9">
        <v>163639</v>
      </c>
      <c r="D127" s="9">
        <v>243769.19</v>
      </c>
      <c r="E127" s="9">
        <v>146348</v>
      </c>
      <c r="F127" s="9"/>
      <c r="G127" s="9">
        <v>163639</v>
      </c>
      <c r="H127" s="9"/>
      <c r="I127" s="9">
        <f t="shared" si="1"/>
        <v>407408.19</v>
      </c>
    </row>
    <row r="128" spans="1:9" x14ac:dyDescent="0.2">
      <c r="A128" s="8"/>
      <c r="B128" s="8"/>
      <c r="C128" s="9"/>
      <c r="D128" s="9"/>
      <c r="E128" s="9"/>
      <c r="F128" s="9"/>
      <c r="G128" s="9"/>
      <c r="H128" s="9"/>
      <c r="I128" s="9"/>
    </row>
    <row r="129" spans="1:9" x14ac:dyDescent="0.2">
      <c r="A129" s="8"/>
      <c r="B129" s="24" t="s">
        <v>6</v>
      </c>
      <c r="C129" s="25">
        <f t="shared" ref="C129:I129" si="2">SUM(C6:C128)</f>
        <v>3714102.98</v>
      </c>
      <c r="D129" s="25">
        <f t="shared" si="2"/>
        <v>358186440.06999981</v>
      </c>
      <c r="E129" s="25">
        <f t="shared" si="2"/>
        <v>698756358.49000001</v>
      </c>
      <c r="F129" s="25">
        <f t="shared" si="2"/>
        <v>0</v>
      </c>
      <c r="G129" s="25">
        <f t="shared" si="2"/>
        <v>699979221.49000001</v>
      </c>
      <c r="H129" s="25">
        <f t="shared" si="2"/>
        <v>0</v>
      </c>
      <c r="I129" s="25">
        <f t="shared" si="2"/>
        <v>1058165661.5600003</v>
      </c>
    </row>
    <row r="130" spans="1:9" x14ac:dyDescent="0.2">
      <c r="A130" s="26"/>
      <c r="B130" s="26"/>
      <c r="C130" s="26"/>
    </row>
    <row r="137" spans="1:9" x14ac:dyDescent="0.2">
      <c r="B137" s="17"/>
      <c r="C137" s="17"/>
    </row>
  </sheetData>
  <mergeCells count="1">
    <mergeCell ref="C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39"/>
  <sheetViews>
    <sheetView topLeftCell="D102" workbookViewId="0">
      <selection activeCell="G4" sqref="G4:I129"/>
    </sheetView>
  </sheetViews>
  <sheetFormatPr baseColWidth="10" defaultRowHeight="12" x14ac:dyDescent="0.2"/>
  <cols>
    <col min="1" max="1" width="6.5703125" style="28" customWidth="1"/>
    <col min="2" max="2" width="4" style="28" bestFit="1" customWidth="1"/>
    <col min="3" max="3" width="24.42578125" style="28" bestFit="1" customWidth="1"/>
    <col min="4" max="4" width="22.42578125" style="28" customWidth="1"/>
    <col min="5" max="5" width="23.28515625" style="28" customWidth="1"/>
    <col min="6" max="6" width="11.42578125" style="28"/>
    <col min="7" max="7" width="20.140625" style="28" customWidth="1"/>
    <col min="8" max="8" width="21.5703125" style="28" customWidth="1"/>
    <col min="9" max="9" width="11.42578125" style="28"/>
    <col min="10" max="10" width="21" style="28" customWidth="1"/>
    <col min="11" max="11" width="20.140625" style="28" customWidth="1"/>
    <col min="12" max="250" width="11.42578125" style="28"/>
    <col min="251" max="251" width="6.5703125" style="28" customWidth="1"/>
    <col min="252" max="252" width="4" style="28" bestFit="1" customWidth="1"/>
    <col min="253" max="253" width="24.42578125" style="28" bestFit="1" customWidth="1"/>
    <col min="254" max="254" width="15.85546875" style="28" bestFit="1" customWidth="1"/>
    <col min="255" max="255" width="14.42578125" style="28" bestFit="1" customWidth="1"/>
    <col min="256" max="256" width="13.85546875" style="28" bestFit="1" customWidth="1"/>
    <col min="257" max="259" width="14.85546875" style="28" bestFit="1" customWidth="1"/>
    <col min="260" max="261" width="13.42578125" style="28" bestFit="1" customWidth="1"/>
    <col min="262" max="262" width="14.42578125" style="28" bestFit="1" customWidth="1"/>
    <col min="263" max="263" width="14.42578125" style="28" customWidth="1"/>
    <col min="264" max="264" width="15.85546875" style="28" bestFit="1" customWidth="1"/>
    <col min="265" max="265" width="11.42578125" style="28"/>
    <col min="266" max="266" width="16.28515625" style="28" customWidth="1"/>
    <col min="267" max="506" width="11.42578125" style="28"/>
    <col min="507" max="507" width="6.5703125" style="28" customWidth="1"/>
    <col min="508" max="508" width="4" style="28" bestFit="1" customWidth="1"/>
    <col min="509" max="509" width="24.42578125" style="28" bestFit="1" customWidth="1"/>
    <col min="510" max="510" width="15.85546875" style="28" bestFit="1" customWidth="1"/>
    <col min="511" max="511" width="14.42578125" style="28" bestFit="1" customWidth="1"/>
    <col min="512" max="512" width="13.85546875" style="28" bestFit="1" customWidth="1"/>
    <col min="513" max="515" width="14.85546875" style="28" bestFit="1" customWidth="1"/>
    <col min="516" max="517" width="13.42578125" style="28" bestFit="1" customWidth="1"/>
    <col min="518" max="518" width="14.42578125" style="28" bestFit="1" customWidth="1"/>
    <col min="519" max="519" width="14.42578125" style="28" customWidth="1"/>
    <col min="520" max="520" width="15.85546875" style="28" bestFit="1" customWidth="1"/>
    <col min="521" max="521" width="11.42578125" style="28"/>
    <col min="522" max="522" width="16.28515625" style="28" customWidth="1"/>
    <col min="523" max="762" width="11.42578125" style="28"/>
    <col min="763" max="763" width="6.5703125" style="28" customWidth="1"/>
    <col min="764" max="764" width="4" style="28" bestFit="1" customWidth="1"/>
    <col min="765" max="765" width="24.42578125" style="28" bestFit="1" customWidth="1"/>
    <col min="766" max="766" width="15.85546875" style="28" bestFit="1" customWidth="1"/>
    <col min="767" max="767" width="14.42578125" style="28" bestFit="1" customWidth="1"/>
    <col min="768" max="768" width="13.85546875" style="28" bestFit="1" customWidth="1"/>
    <col min="769" max="771" width="14.85546875" style="28" bestFit="1" customWidth="1"/>
    <col min="772" max="773" width="13.42578125" style="28" bestFit="1" customWidth="1"/>
    <col min="774" max="774" width="14.42578125" style="28" bestFit="1" customWidth="1"/>
    <col min="775" max="775" width="14.42578125" style="28" customWidth="1"/>
    <col min="776" max="776" width="15.85546875" style="28" bestFit="1" customWidth="1"/>
    <col min="777" max="777" width="11.42578125" style="28"/>
    <col min="778" max="778" width="16.28515625" style="28" customWidth="1"/>
    <col min="779" max="1018" width="11.42578125" style="28"/>
    <col min="1019" max="1019" width="6.5703125" style="28" customWidth="1"/>
    <col min="1020" max="1020" width="4" style="28" bestFit="1" customWidth="1"/>
    <col min="1021" max="1021" width="24.42578125" style="28" bestFit="1" customWidth="1"/>
    <col min="1022" max="1022" width="15.85546875" style="28" bestFit="1" customWidth="1"/>
    <col min="1023" max="1023" width="14.42578125" style="28" bestFit="1" customWidth="1"/>
    <col min="1024" max="1024" width="13.85546875" style="28" bestFit="1" customWidth="1"/>
    <col min="1025" max="1027" width="14.85546875" style="28" bestFit="1" customWidth="1"/>
    <col min="1028" max="1029" width="13.42578125" style="28" bestFit="1" customWidth="1"/>
    <col min="1030" max="1030" width="14.42578125" style="28" bestFit="1" customWidth="1"/>
    <col min="1031" max="1031" width="14.42578125" style="28" customWidth="1"/>
    <col min="1032" max="1032" width="15.85546875" style="28" bestFit="1" customWidth="1"/>
    <col min="1033" max="1033" width="11.42578125" style="28"/>
    <col min="1034" max="1034" width="16.28515625" style="28" customWidth="1"/>
    <col min="1035" max="1274" width="11.42578125" style="28"/>
    <col min="1275" max="1275" width="6.5703125" style="28" customWidth="1"/>
    <col min="1276" max="1276" width="4" style="28" bestFit="1" customWidth="1"/>
    <col min="1277" max="1277" width="24.42578125" style="28" bestFit="1" customWidth="1"/>
    <col min="1278" max="1278" width="15.85546875" style="28" bestFit="1" customWidth="1"/>
    <col min="1279" max="1279" width="14.42578125" style="28" bestFit="1" customWidth="1"/>
    <col min="1280" max="1280" width="13.85546875" style="28" bestFit="1" customWidth="1"/>
    <col min="1281" max="1283" width="14.85546875" style="28" bestFit="1" customWidth="1"/>
    <col min="1284" max="1285" width="13.42578125" style="28" bestFit="1" customWidth="1"/>
    <col min="1286" max="1286" width="14.42578125" style="28" bestFit="1" customWidth="1"/>
    <col min="1287" max="1287" width="14.42578125" style="28" customWidth="1"/>
    <col min="1288" max="1288" width="15.85546875" style="28" bestFit="1" customWidth="1"/>
    <col min="1289" max="1289" width="11.42578125" style="28"/>
    <col min="1290" max="1290" width="16.28515625" style="28" customWidth="1"/>
    <col min="1291" max="1530" width="11.42578125" style="28"/>
    <col min="1531" max="1531" width="6.5703125" style="28" customWidth="1"/>
    <col min="1532" max="1532" width="4" style="28" bestFit="1" customWidth="1"/>
    <col min="1533" max="1533" width="24.42578125" style="28" bestFit="1" customWidth="1"/>
    <col min="1534" max="1534" width="15.85546875" style="28" bestFit="1" customWidth="1"/>
    <col min="1535" max="1535" width="14.42578125" style="28" bestFit="1" customWidth="1"/>
    <col min="1536" max="1536" width="13.85546875" style="28" bestFit="1" customWidth="1"/>
    <col min="1537" max="1539" width="14.85546875" style="28" bestFit="1" customWidth="1"/>
    <col min="1540" max="1541" width="13.42578125" style="28" bestFit="1" customWidth="1"/>
    <col min="1542" max="1542" width="14.42578125" style="28" bestFit="1" customWidth="1"/>
    <col min="1543" max="1543" width="14.42578125" style="28" customWidth="1"/>
    <col min="1544" max="1544" width="15.85546875" style="28" bestFit="1" customWidth="1"/>
    <col min="1545" max="1545" width="11.42578125" style="28"/>
    <col min="1546" max="1546" width="16.28515625" style="28" customWidth="1"/>
    <col min="1547" max="1786" width="11.42578125" style="28"/>
    <col min="1787" max="1787" width="6.5703125" style="28" customWidth="1"/>
    <col min="1788" max="1788" width="4" style="28" bestFit="1" customWidth="1"/>
    <col min="1789" max="1789" width="24.42578125" style="28" bestFit="1" customWidth="1"/>
    <col min="1790" max="1790" width="15.85546875" style="28" bestFit="1" customWidth="1"/>
    <col min="1791" max="1791" width="14.42578125" style="28" bestFit="1" customWidth="1"/>
    <col min="1792" max="1792" width="13.85546875" style="28" bestFit="1" customWidth="1"/>
    <col min="1793" max="1795" width="14.85546875" style="28" bestFit="1" customWidth="1"/>
    <col min="1796" max="1797" width="13.42578125" style="28" bestFit="1" customWidth="1"/>
    <col min="1798" max="1798" width="14.42578125" style="28" bestFit="1" customWidth="1"/>
    <col min="1799" max="1799" width="14.42578125" style="28" customWidth="1"/>
    <col min="1800" max="1800" width="15.85546875" style="28" bestFit="1" customWidth="1"/>
    <col min="1801" max="1801" width="11.42578125" style="28"/>
    <col min="1802" max="1802" width="16.28515625" style="28" customWidth="1"/>
    <col min="1803" max="2042" width="11.42578125" style="28"/>
    <col min="2043" max="2043" width="6.5703125" style="28" customWidth="1"/>
    <col min="2044" max="2044" width="4" style="28" bestFit="1" customWidth="1"/>
    <col min="2045" max="2045" width="24.42578125" style="28" bestFit="1" customWidth="1"/>
    <col min="2046" max="2046" width="15.85546875" style="28" bestFit="1" customWidth="1"/>
    <col min="2047" max="2047" width="14.42578125" style="28" bestFit="1" customWidth="1"/>
    <col min="2048" max="2048" width="13.85546875" style="28" bestFit="1" customWidth="1"/>
    <col min="2049" max="2051" width="14.85546875" style="28" bestFit="1" customWidth="1"/>
    <col min="2052" max="2053" width="13.42578125" style="28" bestFit="1" customWidth="1"/>
    <col min="2054" max="2054" width="14.42578125" style="28" bestFit="1" customWidth="1"/>
    <col min="2055" max="2055" width="14.42578125" style="28" customWidth="1"/>
    <col min="2056" max="2056" width="15.85546875" style="28" bestFit="1" customWidth="1"/>
    <col min="2057" max="2057" width="11.42578125" style="28"/>
    <col min="2058" max="2058" width="16.28515625" style="28" customWidth="1"/>
    <col min="2059" max="2298" width="11.42578125" style="28"/>
    <col min="2299" max="2299" width="6.5703125" style="28" customWidth="1"/>
    <col min="2300" max="2300" width="4" style="28" bestFit="1" customWidth="1"/>
    <col min="2301" max="2301" width="24.42578125" style="28" bestFit="1" customWidth="1"/>
    <col min="2302" max="2302" width="15.85546875" style="28" bestFit="1" customWidth="1"/>
    <col min="2303" max="2303" width="14.42578125" style="28" bestFit="1" customWidth="1"/>
    <col min="2304" max="2304" width="13.85546875" style="28" bestFit="1" customWidth="1"/>
    <col min="2305" max="2307" width="14.85546875" style="28" bestFit="1" customWidth="1"/>
    <col min="2308" max="2309" width="13.42578125" style="28" bestFit="1" customWidth="1"/>
    <col min="2310" max="2310" width="14.42578125" style="28" bestFit="1" customWidth="1"/>
    <col min="2311" max="2311" width="14.42578125" style="28" customWidth="1"/>
    <col min="2312" max="2312" width="15.85546875" style="28" bestFit="1" customWidth="1"/>
    <col min="2313" max="2313" width="11.42578125" style="28"/>
    <col min="2314" max="2314" width="16.28515625" style="28" customWidth="1"/>
    <col min="2315" max="2554" width="11.42578125" style="28"/>
    <col min="2555" max="2555" width="6.5703125" style="28" customWidth="1"/>
    <col min="2556" max="2556" width="4" style="28" bestFit="1" customWidth="1"/>
    <col min="2557" max="2557" width="24.42578125" style="28" bestFit="1" customWidth="1"/>
    <col min="2558" max="2558" width="15.85546875" style="28" bestFit="1" customWidth="1"/>
    <col min="2559" max="2559" width="14.42578125" style="28" bestFit="1" customWidth="1"/>
    <col min="2560" max="2560" width="13.85546875" style="28" bestFit="1" customWidth="1"/>
    <col min="2561" max="2563" width="14.85546875" style="28" bestFit="1" customWidth="1"/>
    <col min="2564" max="2565" width="13.42578125" style="28" bestFit="1" customWidth="1"/>
    <col min="2566" max="2566" width="14.42578125" style="28" bestFit="1" customWidth="1"/>
    <col min="2567" max="2567" width="14.42578125" style="28" customWidth="1"/>
    <col min="2568" max="2568" width="15.85546875" style="28" bestFit="1" customWidth="1"/>
    <col min="2569" max="2569" width="11.42578125" style="28"/>
    <col min="2570" max="2570" width="16.28515625" style="28" customWidth="1"/>
    <col min="2571" max="2810" width="11.42578125" style="28"/>
    <col min="2811" max="2811" width="6.5703125" style="28" customWidth="1"/>
    <col min="2812" max="2812" width="4" style="28" bestFit="1" customWidth="1"/>
    <col min="2813" max="2813" width="24.42578125" style="28" bestFit="1" customWidth="1"/>
    <col min="2814" max="2814" width="15.85546875" style="28" bestFit="1" customWidth="1"/>
    <col min="2815" max="2815" width="14.42578125" style="28" bestFit="1" customWidth="1"/>
    <col min="2816" max="2816" width="13.85546875" style="28" bestFit="1" customWidth="1"/>
    <col min="2817" max="2819" width="14.85546875" style="28" bestFit="1" customWidth="1"/>
    <col min="2820" max="2821" width="13.42578125" style="28" bestFit="1" customWidth="1"/>
    <col min="2822" max="2822" width="14.42578125" style="28" bestFit="1" customWidth="1"/>
    <col min="2823" max="2823" width="14.42578125" style="28" customWidth="1"/>
    <col min="2824" max="2824" width="15.85546875" style="28" bestFit="1" customWidth="1"/>
    <col min="2825" max="2825" width="11.42578125" style="28"/>
    <col min="2826" max="2826" width="16.28515625" style="28" customWidth="1"/>
    <col min="2827" max="3066" width="11.42578125" style="28"/>
    <col min="3067" max="3067" width="6.5703125" style="28" customWidth="1"/>
    <col min="3068" max="3068" width="4" style="28" bestFit="1" customWidth="1"/>
    <col min="3069" max="3069" width="24.42578125" style="28" bestFit="1" customWidth="1"/>
    <col min="3070" max="3070" width="15.85546875" style="28" bestFit="1" customWidth="1"/>
    <col min="3071" max="3071" width="14.42578125" style="28" bestFit="1" customWidth="1"/>
    <col min="3072" max="3072" width="13.85546875" style="28" bestFit="1" customWidth="1"/>
    <col min="3073" max="3075" width="14.85546875" style="28" bestFit="1" customWidth="1"/>
    <col min="3076" max="3077" width="13.42578125" style="28" bestFit="1" customWidth="1"/>
    <col min="3078" max="3078" width="14.42578125" style="28" bestFit="1" customWidth="1"/>
    <col min="3079" max="3079" width="14.42578125" style="28" customWidth="1"/>
    <col min="3080" max="3080" width="15.85546875" style="28" bestFit="1" customWidth="1"/>
    <col min="3081" max="3081" width="11.42578125" style="28"/>
    <col min="3082" max="3082" width="16.28515625" style="28" customWidth="1"/>
    <col min="3083" max="3322" width="11.42578125" style="28"/>
    <col min="3323" max="3323" width="6.5703125" style="28" customWidth="1"/>
    <col min="3324" max="3324" width="4" style="28" bestFit="1" customWidth="1"/>
    <col min="3325" max="3325" width="24.42578125" style="28" bestFit="1" customWidth="1"/>
    <col min="3326" max="3326" width="15.85546875" style="28" bestFit="1" customWidth="1"/>
    <col min="3327" max="3327" width="14.42578125" style="28" bestFit="1" customWidth="1"/>
    <col min="3328" max="3328" width="13.85546875" style="28" bestFit="1" customWidth="1"/>
    <col min="3329" max="3331" width="14.85546875" style="28" bestFit="1" customWidth="1"/>
    <col min="3332" max="3333" width="13.42578125" style="28" bestFit="1" customWidth="1"/>
    <col min="3334" max="3334" width="14.42578125" style="28" bestFit="1" customWidth="1"/>
    <col min="3335" max="3335" width="14.42578125" style="28" customWidth="1"/>
    <col min="3336" max="3336" width="15.85546875" style="28" bestFit="1" customWidth="1"/>
    <col min="3337" max="3337" width="11.42578125" style="28"/>
    <col min="3338" max="3338" width="16.28515625" style="28" customWidth="1"/>
    <col min="3339" max="3578" width="11.42578125" style="28"/>
    <col min="3579" max="3579" width="6.5703125" style="28" customWidth="1"/>
    <col min="3580" max="3580" width="4" style="28" bestFit="1" customWidth="1"/>
    <col min="3581" max="3581" width="24.42578125" style="28" bestFit="1" customWidth="1"/>
    <col min="3582" max="3582" width="15.85546875" style="28" bestFit="1" customWidth="1"/>
    <col min="3583" max="3583" width="14.42578125" style="28" bestFit="1" customWidth="1"/>
    <col min="3584" max="3584" width="13.85546875" style="28" bestFit="1" customWidth="1"/>
    <col min="3585" max="3587" width="14.85546875" style="28" bestFit="1" customWidth="1"/>
    <col min="3588" max="3589" width="13.42578125" style="28" bestFit="1" customWidth="1"/>
    <col min="3590" max="3590" width="14.42578125" style="28" bestFit="1" customWidth="1"/>
    <col min="3591" max="3591" width="14.42578125" style="28" customWidth="1"/>
    <col min="3592" max="3592" width="15.85546875" style="28" bestFit="1" customWidth="1"/>
    <col min="3593" max="3593" width="11.42578125" style="28"/>
    <col min="3594" max="3594" width="16.28515625" style="28" customWidth="1"/>
    <col min="3595" max="3834" width="11.42578125" style="28"/>
    <col min="3835" max="3835" width="6.5703125" style="28" customWidth="1"/>
    <col min="3836" max="3836" width="4" style="28" bestFit="1" customWidth="1"/>
    <col min="3837" max="3837" width="24.42578125" style="28" bestFit="1" customWidth="1"/>
    <col min="3838" max="3838" width="15.85546875" style="28" bestFit="1" customWidth="1"/>
    <col min="3839" max="3839" width="14.42578125" style="28" bestFit="1" customWidth="1"/>
    <col min="3840" max="3840" width="13.85546875" style="28" bestFit="1" customWidth="1"/>
    <col min="3841" max="3843" width="14.85546875" style="28" bestFit="1" customWidth="1"/>
    <col min="3844" max="3845" width="13.42578125" style="28" bestFit="1" customWidth="1"/>
    <col min="3846" max="3846" width="14.42578125" style="28" bestFit="1" customWidth="1"/>
    <col min="3847" max="3847" width="14.42578125" style="28" customWidth="1"/>
    <col min="3848" max="3848" width="15.85546875" style="28" bestFit="1" customWidth="1"/>
    <col min="3849" max="3849" width="11.42578125" style="28"/>
    <col min="3850" max="3850" width="16.28515625" style="28" customWidth="1"/>
    <col min="3851" max="4090" width="11.42578125" style="28"/>
    <col min="4091" max="4091" width="6.5703125" style="28" customWidth="1"/>
    <col min="4092" max="4092" width="4" style="28" bestFit="1" customWidth="1"/>
    <col min="4093" max="4093" width="24.42578125" style="28" bestFit="1" customWidth="1"/>
    <col min="4094" max="4094" width="15.85546875" style="28" bestFit="1" customWidth="1"/>
    <col min="4095" max="4095" width="14.42578125" style="28" bestFit="1" customWidth="1"/>
    <col min="4096" max="4096" width="13.85546875" style="28" bestFit="1" customWidth="1"/>
    <col min="4097" max="4099" width="14.85546875" style="28" bestFit="1" customWidth="1"/>
    <col min="4100" max="4101" width="13.42578125" style="28" bestFit="1" customWidth="1"/>
    <col min="4102" max="4102" width="14.42578125" style="28" bestFit="1" customWidth="1"/>
    <col min="4103" max="4103" width="14.42578125" style="28" customWidth="1"/>
    <col min="4104" max="4104" width="15.85546875" style="28" bestFit="1" customWidth="1"/>
    <col min="4105" max="4105" width="11.42578125" style="28"/>
    <col min="4106" max="4106" width="16.28515625" style="28" customWidth="1"/>
    <col min="4107" max="4346" width="11.42578125" style="28"/>
    <col min="4347" max="4347" width="6.5703125" style="28" customWidth="1"/>
    <col min="4348" max="4348" width="4" style="28" bestFit="1" customWidth="1"/>
    <col min="4349" max="4349" width="24.42578125" style="28" bestFit="1" customWidth="1"/>
    <col min="4350" max="4350" width="15.85546875" style="28" bestFit="1" customWidth="1"/>
    <col min="4351" max="4351" width="14.42578125" style="28" bestFit="1" customWidth="1"/>
    <col min="4352" max="4352" width="13.85546875" style="28" bestFit="1" customWidth="1"/>
    <col min="4353" max="4355" width="14.85546875" style="28" bestFit="1" customWidth="1"/>
    <col min="4356" max="4357" width="13.42578125" style="28" bestFit="1" customWidth="1"/>
    <col min="4358" max="4358" width="14.42578125" style="28" bestFit="1" customWidth="1"/>
    <col min="4359" max="4359" width="14.42578125" style="28" customWidth="1"/>
    <col min="4360" max="4360" width="15.85546875" style="28" bestFit="1" customWidth="1"/>
    <col min="4361" max="4361" width="11.42578125" style="28"/>
    <col min="4362" max="4362" width="16.28515625" style="28" customWidth="1"/>
    <col min="4363" max="4602" width="11.42578125" style="28"/>
    <col min="4603" max="4603" width="6.5703125" style="28" customWidth="1"/>
    <col min="4604" max="4604" width="4" style="28" bestFit="1" customWidth="1"/>
    <col min="4605" max="4605" width="24.42578125" style="28" bestFit="1" customWidth="1"/>
    <col min="4606" max="4606" width="15.85546875" style="28" bestFit="1" customWidth="1"/>
    <col min="4607" max="4607" width="14.42578125" style="28" bestFit="1" customWidth="1"/>
    <col min="4608" max="4608" width="13.85546875" style="28" bestFit="1" customWidth="1"/>
    <col min="4609" max="4611" width="14.85546875" style="28" bestFit="1" customWidth="1"/>
    <col min="4612" max="4613" width="13.42578125" style="28" bestFit="1" customWidth="1"/>
    <col min="4614" max="4614" width="14.42578125" style="28" bestFit="1" customWidth="1"/>
    <col min="4615" max="4615" width="14.42578125" style="28" customWidth="1"/>
    <col min="4616" max="4616" width="15.85546875" style="28" bestFit="1" customWidth="1"/>
    <col min="4617" max="4617" width="11.42578125" style="28"/>
    <col min="4618" max="4618" width="16.28515625" style="28" customWidth="1"/>
    <col min="4619" max="4858" width="11.42578125" style="28"/>
    <col min="4859" max="4859" width="6.5703125" style="28" customWidth="1"/>
    <col min="4860" max="4860" width="4" style="28" bestFit="1" customWidth="1"/>
    <col min="4861" max="4861" width="24.42578125" style="28" bestFit="1" customWidth="1"/>
    <col min="4862" max="4862" width="15.85546875" style="28" bestFit="1" customWidth="1"/>
    <col min="4863" max="4863" width="14.42578125" style="28" bestFit="1" customWidth="1"/>
    <col min="4864" max="4864" width="13.85546875" style="28" bestFit="1" customWidth="1"/>
    <col min="4865" max="4867" width="14.85546875" style="28" bestFit="1" customWidth="1"/>
    <col min="4868" max="4869" width="13.42578125" style="28" bestFit="1" customWidth="1"/>
    <col min="4870" max="4870" width="14.42578125" style="28" bestFit="1" customWidth="1"/>
    <col min="4871" max="4871" width="14.42578125" style="28" customWidth="1"/>
    <col min="4872" max="4872" width="15.85546875" style="28" bestFit="1" customWidth="1"/>
    <col min="4873" max="4873" width="11.42578125" style="28"/>
    <col min="4874" max="4874" width="16.28515625" style="28" customWidth="1"/>
    <col min="4875" max="5114" width="11.42578125" style="28"/>
    <col min="5115" max="5115" width="6.5703125" style="28" customWidth="1"/>
    <col min="5116" max="5116" width="4" style="28" bestFit="1" customWidth="1"/>
    <col min="5117" max="5117" width="24.42578125" style="28" bestFit="1" customWidth="1"/>
    <col min="5118" max="5118" width="15.85546875" style="28" bestFit="1" customWidth="1"/>
    <col min="5119" max="5119" width="14.42578125" style="28" bestFit="1" customWidth="1"/>
    <col min="5120" max="5120" width="13.85546875" style="28" bestFit="1" customWidth="1"/>
    <col min="5121" max="5123" width="14.85546875" style="28" bestFit="1" customWidth="1"/>
    <col min="5124" max="5125" width="13.42578125" style="28" bestFit="1" customWidth="1"/>
    <col min="5126" max="5126" width="14.42578125" style="28" bestFit="1" customWidth="1"/>
    <col min="5127" max="5127" width="14.42578125" style="28" customWidth="1"/>
    <col min="5128" max="5128" width="15.85546875" style="28" bestFit="1" customWidth="1"/>
    <col min="5129" max="5129" width="11.42578125" style="28"/>
    <col min="5130" max="5130" width="16.28515625" style="28" customWidth="1"/>
    <col min="5131" max="5370" width="11.42578125" style="28"/>
    <col min="5371" max="5371" width="6.5703125" style="28" customWidth="1"/>
    <col min="5372" max="5372" width="4" style="28" bestFit="1" customWidth="1"/>
    <col min="5373" max="5373" width="24.42578125" style="28" bestFit="1" customWidth="1"/>
    <col min="5374" max="5374" width="15.85546875" style="28" bestFit="1" customWidth="1"/>
    <col min="5375" max="5375" width="14.42578125" style="28" bestFit="1" customWidth="1"/>
    <col min="5376" max="5376" width="13.85546875" style="28" bestFit="1" customWidth="1"/>
    <col min="5377" max="5379" width="14.85546875" style="28" bestFit="1" customWidth="1"/>
    <col min="5380" max="5381" width="13.42578125" style="28" bestFit="1" customWidth="1"/>
    <col min="5382" max="5382" width="14.42578125" style="28" bestFit="1" customWidth="1"/>
    <col min="5383" max="5383" width="14.42578125" style="28" customWidth="1"/>
    <col min="5384" max="5384" width="15.85546875" style="28" bestFit="1" customWidth="1"/>
    <col min="5385" max="5385" width="11.42578125" style="28"/>
    <col min="5386" max="5386" width="16.28515625" style="28" customWidth="1"/>
    <col min="5387" max="5626" width="11.42578125" style="28"/>
    <col min="5627" max="5627" width="6.5703125" style="28" customWidth="1"/>
    <col min="5628" max="5628" width="4" style="28" bestFit="1" customWidth="1"/>
    <col min="5629" max="5629" width="24.42578125" style="28" bestFit="1" customWidth="1"/>
    <col min="5630" max="5630" width="15.85546875" style="28" bestFit="1" customWidth="1"/>
    <col min="5631" max="5631" width="14.42578125" style="28" bestFit="1" customWidth="1"/>
    <col min="5632" max="5632" width="13.85546875" style="28" bestFit="1" customWidth="1"/>
    <col min="5633" max="5635" width="14.85546875" style="28" bestFit="1" customWidth="1"/>
    <col min="5636" max="5637" width="13.42578125" style="28" bestFit="1" customWidth="1"/>
    <col min="5638" max="5638" width="14.42578125" style="28" bestFit="1" customWidth="1"/>
    <col min="5639" max="5639" width="14.42578125" style="28" customWidth="1"/>
    <col min="5640" max="5640" width="15.85546875" style="28" bestFit="1" customWidth="1"/>
    <col min="5641" max="5641" width="11.42578125" style="28"/>
    <col min="5642" max="5642" width="16.28515625" style="28" customWidth="1"/>
    <col min="5643" max="5882" width="11.42578125" style="28"/>
    <col min="5883" max="5883" width="6.5703125" style="28" customWidth="1"/>
    <col min="5884" max="5884" width="4" style="28" bestFit="1" customWidth="1"/>
    <col min="5885" max="5885" width="24.42578125" style="28" bestFit="1" customWidth="1"/>
    <col min="5886" max="5886" width="15.85546875" style="28" bestFit="1" customWidth="1"/>
    <col min="5887" max="5887" width="14.42578125" style="28" bestFit="1" customWidth="1"/>
    <col min="5888" max="5888" width="13.85546875" style="28" bestFit="1" customWidth="1"/>
    <col min="5889" max="5891" width="14.85546875" style="28" bestFit="1" customWidth="1"/>
    <col min="5892" max="5893" width="13.42578125" style="28" bestFit="1" customWidth="1"/>
    <col min="5894" max="5894" width="14.42578125" style="28" bestFit="1" customWidth="1"/>
    <col min="5895" max="5895" width="14.42578125" style="28" customWidth="1"/>
    <col min="5896" max="5896" width="15.85546875" style="28" bestFit="1" customWidth="1"/>
    <col min="5897" max="5897" width="11.42578125" style="28"/>
    <col min="5898" max="5898" width="16.28515625" style="28" customWidth="1"/>
    <col min="5899" max="6138" width="11.42578125" style="28"/>
    <col min="6139" max="6139" width="6.5703125" style="28" customWidth="1"/>
    <col min="6140" max="6140" width="4" style="28" bestFit="1" customWidth="1"/>
    <col min="6141" max="6141" width="24.42578125" style="28" bestFit="1" customWidth="1"/>
    <col min="6142" max="6142" width="15.85546875" style="28" bestFit="1" customWidth="1"/>
    <col min="6143" max="6143" width="14.42578125" style="28" bestFit="1" customWidth="1"/>
    <col min="6144" max="6144" width="13.85546875" style="28" bestFit="1" customWidth="1"/>
    <col min="6145" max="6147" width="14.85546875" style="28" bestFit="1" customWidth="1"/>
    <col min="6148" max="6149" width="13.42578125" style="28" bestFit="1" customWidth="1"/>
    <col min="6150" max="6150" width="14.42578125" style="28" bestFit="1" customWidth="1"/>
    <col min="6151" max="6151" width="14.42578125" style="28" customWidth="1"/>
    <col min="6152" max="6152" width="15.85546875" style="28" bestFit="1" customWidth="1"/>
    <col min="6153" max="6153" width="11.42578125" style="28"/>
    <col min="6154" max="6154" width="16.28515625" style="28" customWidth="1"/>
    <col min="6155" max="6394" width="11.42578125" style="28"/>
    <col min="6395" max="6395" width="6.5703125" style="28" customWidth="1"/>
    <col min="6396" max="6396" width="4" style="28" bestFit="1" customWidth="1"/>
    <col min="6397" max="6397" width="24.42578125" style="28" bestFit="1" customWidth="1"/>
    <col min="6398" max="6398" width="15.85546875" style="28" bestFit="1" customWidth="1"/>
    <col min="6399" max="6399" width="14.42578125" style="28" bestFit="1" customWidth="1"/>
    <col min="6400" max="6400" width="13.85546875" style="28" bestFit="1" customWidth="1"/>
    <col min="6401" max="6403" width="14.85546875" style="28" bestFit="1" customWidth="1"/>
    <col min="6404" max="6405" width="13.42578125" style="28" bestFit="1" customWidth="1"/>
    <col min="6406" max="6406" width="14.42578125" style="28" bestFit="1" customWidth="1"/>
    <col min="6407" max="6407" width="14.42578125" style="28" customWidth="1"/>
    <col min="6408" max="6408" width="15.85546875" style="28" bestFit="1" customWidth="1"/>
    <col min="6409" max="6409" width="11.42578125" style="28"/>
    <col min="6410" max="6410" width="16.28515625" style="28" customWidth="1"/>
    <col min="6411" max="6650" width="11.42578125" style="28"/>
    <col min="6651" max="6651" width="6.5703125" style="28" customWidth="1"/>
    <col min="6652" max="6652" width="4" style="28" bestFit="1" customWidth="1"/>
    <col min="6653" max="6653" width="24.42578125" style="28" bestFit="1" customWidth="1"/>
    <col min="6654" max="6654" width="15.85546875" style="28" bestFit="1" customWidth="1"/>
    <col min="6655" max="6655" width="14.42578125" style="28" bestFit="1" customWidth="1"/>
    <col min="6656" max="6656" width="13.85546875" style="28" bestFit="1" customWidth="1"/>
    <col min="6657" max="6659" width="14.85546875" style="28" bestFit="1" customWidth="1"/>
    <col min="6660" max="6661" width="13.42578125" style="28" bestFit="1" customWidth="1"/>
    <col min="6662" max="6662" width="14.42578125" style="28" bestFit="1" customWidth="1"/>
    <col min="6663" max="6663" width="14.42578125" style="28" customWidth="1"/>
    <col min="6664" max="6664" width="15.85546875" style="28" bestFit="1" customWidth="1"/>
    <col min="6665" max="6665" width="11.42578125" style="28"/>
    <col min="6666" max="6666" width="16.28515625" style="28" customWidth="1"/>
    <col min="6667" max="6906" width="11.42578125" style="28"/>
    <col min="6907" max="6907" width="6.5703125" style="28" customWidth="1"/>
    <col min="6908" max="6908" width="4" style="28" bestFit="1" customWidth="1"/>
    <col min="6909" max="6909" width="24.42578125" style="28" bestFit="1" customWidth="1"/>
    <col min="6910" max="6910" width="15.85546875" style="28" bestFit="1" customWidth="1"/>
    <col min="6911" max="6911" width="14.42578125" style="28" bestFit="1" customWidth="1"/>
    <col min="6912" max="6912" width="13.85546875" style="28" bestFit="1" customWidth="1"/>
    <col min="6913" max="6915" width="14.85546875" style="28" bestFit="1" customWidth="1"/>
    <col min="6916" max="6917" width="13.42578125" style="28" bestFit="1" customWidth="1"/>
    <col min="6918" max="6918" width="14.42578125" style="28" bestFit="1" customWidth="1"/>
    <col min="6919" max="6919" width="14.42578125" style="28" customWidth="1"/>
    <col min="6920" max="6920" width="15.85546875" style="28" bestFit="1" customWidth="1"/>
    <col min="6921" max="6921" width="11.42578125" style="28"/>
    <col min="6922" max="6922" width="16.28515625" style="28" customWidth="1"/>
    <col min="6923" max="7162" width="11.42578125" style="28"/>
    <col min="7163" max="7163" width="6.5703125" style="28" customWidth="1"/>
    <col min="7164" max="7164" width="4" style="28" bestFit="1" customWidth="1"/>
    <col min="7165" max="7165" width="24.42578125" style="28" bestFit="1" customWidth="1"/>
    <col min="7166" max="7166" width="15.85546875" style="28" bestFit="1" customWidth="1"/>
    <col min="7167" max="7167" width="14.42578125" style="28" bestFit="1" customWidth="1"/>
    <col min="7168" max="7168" width="13.85546875" style="28" bestFit="1" customWidth="1"/>
    <col min="7169" max="7171" width="14.85546875" style="28" bestFit="1" customWidth="1"/>
    <col min="7172" max="7173" width="13.42578125" style="28" bestFit="1" customWidth="1"/>
    <col min="7174" max="7174" width="14.42578125" style="28" bestFit="1" customWidth="1"/>
    <col min="7175" max="7175" width="14.42578125" style="28" customWidth="1"/>
    <col min="7176" max="7176" width="15.85546875" style="28" bestFit="1" customWidth="1"/>
    <col min="7177" max="7177" width="11.42578125" style="28"/>
    <col min="7178" max="7178" width="16.28515625" style="28" customWidth="1"/>
    <col min="7179" max="7418" width="11.42578125" style="28"/>
    <col min="7419" max="7419" width="6.5703125" style="28" customWidth="1"/>
    <col min="7420" max="7420" width="4" style="28" bestFit="1" customWidth="1"/>
    <col min="7421" max="7421" width="24.42578125" style="28" bestFit="1" customWidth="1"/>
    <col min="7422" max="7422" width="15.85546875" style="28" bestFit="1" customWidth="1"/>
    <col min="7423" max="7423" width="14.42578125" style="28" bestFit="1" customWidth="1"/>
    <col min="7424" max="7424" width="13.85546875" style="28" bestFit="1" customWidth="1"/>
    <col min="7425" max="7427" width="14.85546875" style="28" bestFit="1" customWidth="1"/>
    <col min="7428" max="7429" width="13.42578125" style="28" bestFit="1" customWidth="1"/>
    <col min="7430" max="7430" width="14.42578125" style="28" bestFit="1" customWidth="1"/>
    <col min="7431" max="7431" width="14.42578125" style="28" customWidth="1"/>
    <col min="7432" max="7432" width="15.85546875" style="28" bestFit="1" customWidth="1"/>
    <col min="7433" max="7433" width="11.42578125" style="28"/>
    <col min="7434" max="7434" width="16.28515625" style="28" customWidth="1"/>
    <col min="7435" max="7674" width="11.42578125" style="28"/>
    <col min="7675" max="7675" width="6.5703125" style="28" customWidth="1"/>
    <col min="7676" max="7676" width="4" style="28" bestFit="1" customWidth="1"/>
    <col min="7677" max="7677" width="24.42578125" style="28" bestFit="1" customWidth="1"/>
    <col min="7678" max="7678" width="15.85546875" style="28" bestFit="1" customWidth="1"/>
    <col min="7679" max="7679" width="14.42578125" style="28" bestFit="1" customWidth="1"/>
    <col min="7680" max="7680" width="13.85546875" style="28" bestFit="1" customWidth="1"/>
    <col min="7681" max="7683" width="14.85546875" style="28" bestFit="1" customWidth="1"/>
    <col min="7684" max="7685" width="13.42578125" style="28" bestFit="1" customWidth="1"/>
    <col min="7686" max="7686" width="14.42578125" style="28" bestFit="1" customWidth="1"/>
    <col min="7687" max="7687" width="14.42578125" style="28" customWidth="1"/>
    <col min="7688" max="7688" width="15.85546875" style="28" bestFit="1" customWidth="1"/>
    <col min="7689" max="7689" width="11.42578125" style="28"/>
    <col min="7690" max="7690" width="16.28515625" style="28" customWidth="1"/>
    <col min="7691" max="7930" width="11.42578125" style="28"/>
    <col min="7931" max="7931" width="6.5703125" style="28" customWidth="1"/>
    <col min="7932" max="7932" width="4" style="28" bestFit="1" customWidth="1"/>
    <col min="7933" max="7933" width="24.42578125" style="28" bestFit="1" customWidth="1"/>
    <col min="7934" max="7934" width="15.85546875" style="28" bestFit="1" customWidth="1"/>
    <col min="7935" max="7935" width="14.42578125" style="28" bestFit="1" customWidth="1"/>
    <col min="7936" max="7936" width="13.85546875" style="28" bestFit="1" customWidth="1"/>
    <col min="7937" max="7939" width="14.85546875" style="28" bestFit="1" customWidth="1"/>
    <col min="7940" max="7941" width="13.42578125" style="28" bestFit="1" customWidth="1"/>
    <col min="7942" max="7942" width="14.42578125" style="28" bestFit="1" customWidth="1"/>
    <col min="7943" max="7943" width="14.42578125" style="28" customWidth="1"/>
    <col min="7944" max="7944" width="15.85546875" style="28" bestFit="1" customWidth="1"/>
    <col min="7945" max="7945" width="11.42578125" style="28"/>
    <col min="7946" max="7946" width="16.28515625" style="28" customWidth="1"/>
    <col min="7947" max="8186" width="11.42578125" style="28"/>
    <col min="8187" max="8187" width="6.5703125" style="28" customWidth="1"/>
    <col min="8188" max="8188" width="4" style="28" bestFit="1" customWidth="1"/>
    <col min="8189" max="8189" width="24.42578125" style="28" bestFit="1" customWidth="1"/>
    <col min="8190" max="8190" width="15.85546875" style="28" bestFit="1" customWidth="1"/>
    <col min="8191" max="8191" width="14.42578125" style="28" bestFit="1" customWidth="1"/>
    <col min="8192" max="8192" width="13.85546875" style="28" bestFit="1" customWidth="1"/>
    <col min="8193" max="8195" width="14.85546875" style="28" bestFit="1" customWidth="1"/>
    <col min="8196" max="8197" width="13.42578125" style="28" bestFit="1" customWidth="1"/>
    <col min="8198" max="8198" width="14.42578125" style="28" bestFit="1" customWidth="1"/>
    <col min="8199" max="8199" width="14.42578125" style="28" customWidth="1"/>
    <col min="8200" max="8200" width="15.85546875" style="28" bestFit="1" customWidth="1"/>
    <col min="8201" max="8201" width="11.42578125" style="28"/>
    <col min="8202" max="8202" width="16.28515625" style="28" customWidth="1"/>
    <col min="8203" max="8442" width="11.42578125" style="28"/>
    <col min="8443" max="8443" width="6.5703125" style="28" customWidth="1"/>
    <col min="8444" max="8444" width="4" style="28" bestFit="1" customWidth="1"/>
    <col min="8445" max="8445" width="24.42578125" style="28" bestFit="1" customWidth="1"/>
    <col min="8446" max="8446" width="15.85546875" style="28" bestFit="1" customWidth="1"/>
    <col min="8447" max="8447" width="14.42578125" style="28" bestFit="1" customWidth="1"/>
    <col min="8448" max="8448" width="13.85546875" style="28" bestFit="1" customWidth="1"/>
    <col min="8449" max="8451" width="14.85546875" style="28" bestFit="1" customWidth="1"/>
    <col min="8452" max="8453" width="13.42578125" style="28" bestFit="1" customWidth="1"/>
    <col min="8454" max="8454" width="14.42578125" style="28" bestFit="1" customWidth="1"/>
    <col min="8455" max="8455" width="14.42578125" style="28" customWidth="1"/>
    <col min="8456" max="8456" width="15.85546875" style="28" bestFit="1" customWidth="1"/>
    <col min="8457" max="8457" width="11.42578125" style="28"/>
    <col min="8458" max="8458" width="16.28515625" style="28" customWidth="1"/>
    <col min="8459" max="8698" width="11.42578125" style="28"/>
    <col min="8699" max="8699" width="6.5703125" style="28" customWidth="1"/>
    <col min="8700" max="8700" width="4" style="28" bestFit="1" customWidth="1"/>
    <col min="8701" max="8701" width="24.42578125" style="28" bestFit="1" customWidth="1"/>
    <col min="8702" max="8702" width="15.85546875" style="28" bestFit="1" customWidth="1"/>
    <col min="8703" max="8703" width="14.42578125" style="28" bestFit="1" customWidth="1"/>
    <col min="8704" max="8704" width="13.85546875" style="28" bestFit="1" customWidth="1"/>
    <col min="8705" max="8707" width="14.85546875" style="28" bestFit="1" customWidth="1"/>
    <col min="8708" max="8709" width="13.42578125" style="28" bestFit="1" customWidth="1"/>
    <col min="8710" max="8710" width="14.42578125" style="28" bestFit="1" customWidth="1"/>
    <col min="8711" max="8711" width="14.42578125" style="28" customWidth="1"/>
    <col min="8712" max="8712" width="15.85546875" style="28" bestFit="1" customWidth="1"/>
    <col min="8713" max="8713" width="11.42578125" style="28"/>
    <col min="8714" max="8714" width="16.28515625" style="28" customWidth="1"/>
    <col min="8715" max="8954" width="11.42578125" style="28"/>
    <col min="8955" max="8955" width="6.5703125" style="28" customWidth="1"/>
    <col min="8956" max="8956" width="4" style="28" bestFit="1" customWidth="1"/>
    <col min="8957" max="8957" width="24.42578125" style="28" bestFit="1" customWidth="1"/>
    <col min="8958" max="8958" width="15.85546875" style="28" bestFit="1" customWidth="1"/>
    <col min="8959" max="8959" width="14.42578125" style="28" bestFit="1" customWidth="1"/>
    <col min="8960" max="8960" width="13.85546875" style="28" bestFit="1" customWidth="1"/>
    <col min="8961" max="8963" width="14.85546875" style="28" bestFit="1" customWidth="1"/>
    <col min="8964" max="8965" width="13.42578125" style="28" bestFit="1" customWidth="1"/>
    <col min="8966" max="8966" width="14.42578125" style="28" bestFit="1" customWidth="1"/>
    <col min="8967" max="8967" width="14.42578125" style="28" customWidth="1"/>
    <col min="8968" max="8968" width="15.85546875" style="28" bestFit="1" customWidth="1"/>
    <col min="8969" max="8969" width="11.42578125" style="28"/>
    <col min="8970" max="8970" width="16.28515625" style="28" customWidth="1"/>
    <col min="8971" max="9210" width="11.42578125" style="28"/>
    <col min="9211" max="9211" width="6.5703125" style="28" customWidth="1"/>
    <col min="9212" max="9212" width="4" style="28" bestFit="1" customWidth="1"/>
    <col min="9213" max="9213" width="24.42578125" style="28" bestFit="1" customWidth="1"/>
    <col min="9214" max="9214" width="15.85546875" style="28" bestFit="1" customWidth="1"/>
    <col min="9215" max="9215" width="14.42578125" style="28" bestFit="1" customWidth="1"/>
    <col min="9216" max="9216" width="13.85546875" style="28" bestFit="1" customWidth="1"/>
    <col min="9217" max="9219" width="14.85546875" style="28" bestFit="1" customWidth="1"/>
    <col min="9220" max="9221" width="13.42578125" style="28" bestFit="1" customWidth="1"/>
    <col min="9222" max="9222" width="14.42578125" style="28" bestFit="1" customWidth="1"/>
    <col min="9223" max="9223" width="14.42578125" style="28" customWidth="1"/>
    <col min="9224" max="9224" width="15.85546875" style="28" bestFit="1" customWidth="1"/>
    <col min="9225" max="9225" width="11.42578125" style="28"/>
    <col min="9226" max="9226" width="16.28515625" style="28" customWidth="1"/>
    <col min="9227" max="9466" width="11.42578125" style="28"/>
    <col min="9467" max="9467" width="6.5703125" style="28" customWidth="1"/>
    <col min="9468" max="9468" width="4" style="28" bestFit="1" customWidth="1"/>
    <col min="9469" max="9469" width="24.42578125" style="28" bestFit="1" customWidth="1"/>
    <col min="9470" max="9470" width="15.85546875" style="28" bestFit="1" customWidth="1"/>
    <col min="9471" max="9471" width="14.42578125" style="28" bestFit="1" customWidth="1"/>
    <col min="9472" max="9472" width="13.85546875" style="28" bestFit="1" customWidth="1"/>
    <col min="9473" max="9475" width="14.85546875" style="28" bestFit="1" customWidth="1"/>
    <col min="9476" max="9477" width="13.42578125" style="28" bestFit="1" customWidth="1"/>
    <col min="9478" max="9478" width="14.42578125" style="28" bestFit="1" customWidth="1"/>
    <col min="9479" max="9479" width="14.42578125" style="28" customWidth="1"/>
    <col min="9480" max="9480" width="15.85546875" style="28" bestFit="1" customWidth="1"/>
    <col min="9481" max="9481" width="11.42578125" style="28"/>
    <col min="9482" max="9482" width="16.28515625" style="28" customWidth="1"/>
    <col min="9483" max="9722" width="11.42578125" style="28"/>
    <col min="9723" max="9723" width="6.5703125" style="28" customWidth="1"/>
    <col min="9724" max="9724" width="4" style="28" bestFit="1" customWidth="1"/>
    <col min="9725" max="9725" width="24.42578125" style="28" bestFit="1" customWidth="1"/>
    <col min="9726" max="9726" width="15.85546875" style="28" bestFit="1" customWidth="1"/>
    <col min="9727" max="9727" width="14.42578125" style="28" bestFit="1" customWidth="1"/>
    <col min="9728" max="9728" width="13.85546875" style="28" bestFit="1" customWidth="1"/>
    <col min="9729" max="9731" width="14.85546875" style="28" bestFit="1" customWidth="1"/>
    <col min="9732" max="9733" width="13.42578125" style="28" bestFit="1" customWidth="1"/>
    <col min="9734" max="9734" width="14.42578125" style="28" bestFit="1" customWidth="1"/>
    <col min="9735" max="9735" width="14.42578125" style="28" customWidth="1"/>
    <col min="9736" max="9736" width="15.85546875" style="28" bestFit="1" customWidth="1"/>
    <col min="9737" max="9737" width="11.42578125" style="28"/>
    <col min="9738" max="9738" width="16.28515625" style="28" customWidth="1"/>
    <col min="9739" max="9978" width="11.42578125" style="28"/>
    <col min="9979" max="9979" width="6.5703125" style="28" customWidth="1"/>
    <col min="9980" max="9980" width="4" style="28" bestFit="1" customWidth="1"/>
    <col min="9981" max="9981" width="24.42578125" style="28" bestFit="1" customWidth="1"/>
    <col min="9982" max="9982" width="15.85546875" style="28" bestFit="1" customWidth="1"/>
    <col min="9983" max="9983" width="14.42578125" style="28" bestFit="1" customWidth="1"/>
    <col min="9984" max="9984" width="13.85546875" style="28" bestFit="1" customWidth="1"/>
    <col min="9985" max="9987" width="14.85546875" style="28" bestFit="1" customWidth="1"/>
    <col min="9988" max="9989" width="13.42578125" style="28" bestFit="1" customWidth="1"/>
    <col min="9990" max="9990" width="14.42578125" style="28" bestFit="1" customWidth="1"/>
    <col min="9991" max="9991" width="14.42578125" style="28" customWidth="1"/>
    <col min="9992" max="9992" width="15.85546875" style="28" bestFit="1" customWidth="1"/>
    <col min="9993" max="9993" width="11.42578125" style="28"/>
    <col min="9994" max="9994" width="16.28515625" style="28" customWidth="1"/>
    <col min="9995" max="10234" width="11.42578125" style="28"/>
    <col min="10235" max="10235" width="6.5703125" style="28" customWidth="1"/>
    <col min="10236" max="10236" width="4" style="28" bestFit="1" customWidth="1"/>
    <col min="10237" max="10237" width="24.42578125" style="28" bestFit="1" customWidth="1"/>
    <col min="10238" max="10238" width="15.85546875" style="28" bestFit="1" customWidth="1"/>
    <col min="10239" max="10239" width="14.42578125" style="28" bestFit="1" customWidth="1"/>
    <col min="10240" max="10240" width="13.85546875" style="28" bestFit="1" customWidth="1"/>
    <col min="10241" max="10243" width="14.85546875" style="28" bestFit="1" customWidth="1"/>
    <col min="10244" max="10245" width="13.42578125" style="28" bestFit="1" customWidth="1"/>
    <col min="10246" max="10246" width="14.42578125" style="28" bestFit="1" customWidth="1"/>
    <col min="10247" max="10247" width="14.42578125" style="28" customWidth="1"/>
    <col min="10248" max="10248" width="15.85546875" style="28" bestFit="1" customWidth="1"/>
    <col min="10249" max="10249" width="11.42578125" style="28"/>
    <col min="10250" max="10250" width="16.28515625" style="28" customWidth="1"/>
    <col min="10251" max="10490" width="11.42578125" style="28"/>
    <col min="10491" max="10491" width="6.5703125" style="28" customWidth="1"/>
    <col min="10492" max="10492" width="4" style="28" bestFit="1" customWidth="1"/>
    <col min="10493" max="10493" width="24.42578125" style="28" bestFit="1" customWidth="1"/>
    <col min="10494" max="10494" width="15.85546875" style="28" bestFit="1" customWidth="1"/>
    <col min="10495" max="10495" width="14.42578125" style="28" bestFit="1" customWidth="1"/>
    <col min="10496" max="10496" width="13.85546875" style="28" bestFit="1" customWidth="1"/>
    <col min="10497" max="10499" width="14.85546875" style="28" bestFit="1" customWidth="1"/>
    <col min="10500" max="10501" width="13.42578125" style="28" bestFit="1" customWidth="1"/>
    <col min="10502" max="10502" width="14.42578125" style="28" bestFit="1" customWidth="1"/>
    <col min="10503" max="10503" width="14.42578125" style="28" customWidth="1"/>
    <col min="10504" max="10504" width="15.85546875" style="28" bestFit="1" customWidth="1"/>
    <col min="10505" max="10505" width="11.42578125" style="28"/>
    <col min="10506" max="10506" width="16.28515625" style="28" customWidth="1"/>
    <col min="10507" max="10746" width="11.42578125" style="28"/>
    <col min="10747" max="10747" width="6.5703125" style="28" customWidth="1"/>
    <col min="10748" max="10748" width="4" style="28" bestFit="1" customWidth="1"/>
    <col min="10749" max="10749" width="24.42578125" style="28" bestFit="1" customWidth="1"/>
    <col min="10750" max="10750" width="15.85546875" style="28" bestFit="1" customWidth="1"/>
    <col min="10751" max="10751" width="14.42578125" style="28" bestFit="1" customWidth="1"/>
    <col min="10752" max="10752" width="13.85546875" style="28" bestFit="1" customWidth="1"/>
    <col min="10753" max="10755" width="14.85546875" style="28" bestFit="1" customWidth="1"/>
    <col min="10756" max="10757" width="13.42578125" style="28" bestFit="1" customWidth="1"/>
    <col min="10758" max="10758" width="14.42578125" style="28" bestFit="1" customWidth="1"/>
    <col min="10759" max="10759" width="14.42578125" style="28" customWidth="1"/>
    <col min="10760" max="10760" width="15.85546875" style="28" bestFit="1" customWidth="1"/>
    <col min="10761" max="10761" width="11.42578125" style="28"/>
    <col min="10762" max="10762" width="16.28515625" style="28" customWidth="1"/>
    <col min="10763" max="11002" width="11.42578125" style="28"/>
    <col min="11003" max="11003" width="6.5703125" style="28" customWidth="1"/>
    <col min="11004" max="11004" width="4" style="28" bestFit="1" customWidth="1"/>
    <col min="11005" max="11005" width="24.42578125" style="28" bestFit="1" customWidth="1"/>
    <col min="11006" max="11006" width="15.85546875" style="28" bestFit="1" customWidth="1"/>
    <col min="11007" max="11007" width="14.42578125" style="28" bestFit="1" customWidth="1"/>
    <col min="11008" max="11008" width="13.85546875" style="28" bestFit="1" customWidth="1"/>
    <col min="11009" max="11011" width="14.85546875" style="28" bestFit="1" customWidth="1"/>
    <col min="11012" max="11013" width="13.42578125" style="28" bestFit="1" customWidth="1"/>
    <col min="11014" max="11014" width="14.42578125" style="28" bestFit="1" customWidth="1"/>
    <col min="11015" max="11015" width="14.42578125" style="28" customWidth="1"/>
    <col min="11016" max="11016" width="15.85546875" style="28" bestFit="1" customWidth="1"/>
    <col min="11017" max="11017" width="11.42578125" style="28"/>
    <col min="11018" max="11018" width="16.28515625" style="28" customWidth="1"/>
    <col min="11019" max="11258" width="11.42578125" style="28"/>
    <col min="11259" max="11259" width="6.5703125" style="28" customWidth="1"/>
    <col min="11260" max="11260" width="4" style="28" bestFit="1" customWidth="1"/>
    <col min="11261" max="11261" width="24.42578125" style="28" bestFit="1" customWidth="1"/>
    <col min="11262" max="11262" width="15.85546875" style="28" bestFit="1" customWidth="1"/>
    <col min="11263" max="11263" width="14.42578125" style="28" bestFit="1" customWidth="1"/>
    <col min="11264" max="11264" width="13.85546875" style="28" bestFit="1" customWidth="1"/>
    <col min="11265" max="11267" width="14.85546875" style="28" bestFit="1" customWidth="1"/>
    <col min="11268" max="11269" width="13.42578125" style="28" bestFit="1" customWidth="1"/>
    <col min="11270" max="11270" width="14.42578125" style="28" bestFit="1" customWidth="1"/>
    <col min="11271" max="11271" width="14.42578125" style="28" customWidth="1"/>
    <col min="11272" max="11272" width="15.85546875" style="28" bestFit="1" customWidth="1"/>
    <col min="11273" max="11273" width="11.42578125" style="28"/>
    <col min="11274" max="11274" width="16.28515625" style="28" customWidth="1"/>
    <col min="11275" max="11514" width="11.42578125" style="28"/>
    <col min="11515" max="11515" width="6.5703125" style="28" customWidth="1"/>
    <col min="11516" max="11516" width="4" style="28" bestFit="1" customWidth="1"/>
    <col min="11517" max="11517" width="24.42578125" style="28" bestFit="1" customWidth="1"/>
    <col min="11518" max="11518" width="15.85546875" style="28" bestFit="1" customWidth="1"/>
    <col min="11519" max="11519" width="14.42578125" style="28" bestFit="1" customWidth="1"/>
    <col min="11520" max="11520" width="13.85546875" style="28" bestFit="1" customWidth="1"/>
    <col min="11521" max="11523" width="14.85546875" style="28" bestFit="1" customWidth="1"/>
    <col min="11524" max="11525" width="13.42578125" style="28" bestFit="1" customWidth="1"/>
    <col min="11526" max="11526" width="14.42578125" style="28" bestFit="1" customWidth="1"/>
    <col min="11527" max="11527" width="14.42578125" style="28" customWidth="1"/>
    <col min="11528" max="11528" width="15.85546875" style="28" bestFit="1" customWidth="1"/>
    <col min="11529" max="11529" width="11.42578125" style="28"/>
    <col min="11530" max="11530" width="16.28515625" style="28" customWidth="1"/>
    <col min="11531" max="11770" width="11.42578125" style="28"/>
    <col min="11771" max="11771" width="6.5703125" style="28" customWidth="1"/>
    <col min="11772" max="11772" width="4" style="28" bestFit="1" customWidth="1"/>
    <col min="11773" max="11773" width="24.42578125" style="28" bestFit="1" customWidth="1"/>
    <col min="11774" max="11774" width="15.85546875" style="28" bestFit="1" customWidth="1"/>
    <col min="11775" max="11775" width="14.42578125" style="28" bestFit="1" customWidth="1"/>
    <col min="11776" max="11776" width="13.85546875" style="28" bestFit="1" customWidth="1"/>
    <col min="11777" max="11779" width="14.85546875" style="28" bestFit="1" customWidth="1"/>
    <col min="11780" max="11781" width="13.42578125" style="28" bestFit="1" customWidth="1"/>
    <col min="11782" max="11782" width="14.42578125" style="28" bestFit="1" customWidth="1"/>
    <col min="11783" max="11783" width="14.42578125" style="28" customWidth="1"/>
    <col min="11784" max="11784" width="15.85546875" style="28" bestFit="1" customWidth="1"/>
    <col min="11785" max="11785" width="11.42578125" style="28"/>
    <col min="11786" max="11786" width="16.28515625" style="28" customWidth="1"/>
    <col min="11787" max="12026" width="11.42578125" style="28"/>
    <col min="12027" max="12027" width="6.5703125" style="28" customWidth="1"/>
    <col min="12028" max="12028" width="4" style="28" bestFit="1" customWidth="1"/>
    <col min="12029" max="12029" width="24.42578125" style="28" bestFit="1" customWidth="1"/>
    <col min="12030" max="12030" width="15.85546875" style="28" bestFit="1" customWidth="1"/>
    <col min="12031" max="12031" width="14.42578125" style="28" bestFit="1" customWidth="1"/>
    <col min="12032" max="12032" width="13.85546875" style="28" bestFit="1" customWidth="1"/>
    <col min="12033" max="12035" width="14.85546875" style="28" bestFit="1" customWidth="1"/>
    <col min="12036" max="12037" width="13.42578125" style="28" bestFit="1" customWidth="1"/>
    <col min="12038" max="12038" width="14.42578125" style="28" bestFit="1" customWidth="1"/>
    <col min="12039" max="12039" width="14.42578125" style="28" customWidth="1"/>
    <col min="12040" max="12040" width="15.85546875" style="28" bestFit="1" customWidth="1"/>
    <col min="12041" max="12041" width="11.42578125" style="28"/>
    <col min="12042" max="12042" width="16.28515625" style="28" customWidth="1"/>
    <col min="12043" max="12282" width="11.42578125" style="28"/>
    <col min="12283" max="12283" width="6.5703125" style="28" customWidth="1"/>
    <col min="12284" max="12284" width="4" style="28" bestFit="1" customWidth="1"/>
    <col min="12285" max="12285" width="24.42578125" style="28" bestFit="1" customWidth="1"/>
    <col min="12286" max="12286" width="15.85546875" style="28" bestFit="1" customWidth="1"/>
    <col min="12287" max="12287" width="14.42578125" style="28" bestFit="1" customWidth="1"/>
    <col min="12288" max="12288" width="13.85546875" style="28" bestFit="1" customWidth="1"/>
    <col min="12289" max="12291" width="14.85546875" style="28" bestFit="1" customWidth="1"/>
    <col min="12292" max="12293" width="13.42578125" style="28" bestFit="1" customWidth="1"/>
    <col min="12294" max="12294" width="14.42578125" style="28" bestFit="1" customWidth="1"/>
    <col min="12295" max="12295" width="14.42578125" style="28" customWidth="1"/>
    <col min="12296" max="12296" width="15.85546875" style="28" bestFit="1" customWidth="1"/>
    <col min="12297" max="12297" width="11.42578125" style="28"/>
    <col min="12298" max="12298" width="16.28515625" style="28" customWidth="1"/>
    <col min="12299" max="12538" width="11.42578125" style="28"/>
    <col min="12539" max="12539" width="6.5703125" style="28" customWidth="1"/>
    <col min="12540" max="12540" width="4" style="28" bestFit="1" customWidth="1"/>
    <col min="12541" max="12541" width="24.42578125" style="28" bestFit="1" customWidth="1"/>
    <col min="12542" max="12542" width="15.85546875" style="28" bestFit="1" customWidth="1"/>
    <col min="12543" max="12543" width="14.42578125" style="28" bestFit="1" customWidth="1"/>
    <col min="12544" max="12544" width="13.85546875" style="28" bestFit="1" customWidth="1"/>
    <col min="12545" max="12547" width="14.85546875" style="28" bestFit="1" customWidth="1"/>
    <col min="12548" max="12549" width="13.42578125" style="28" bestFit="1" customWidth="1"/>
    <col min="12550" max="12550" width="14.42578125" style="28" bestFit="1" customWidth="1"/>
    <col min="12551" max="12551" width="14.42578125" style="28" customWidth="1"/>
    <col min="12552" max="12552" width="15.85546875" style="28" bestFit="1" customWidth="1"/>
    <col min="12553" max="12553" width="11.42578125" style="28"/>
    <col min="12554" max="12554" width="16.28515625" style="28" customWidth="1"/>
    <col min="12555" max="12794" width="11.42578125" style="28"/>
    <col min="12795" max="12795" width="6.5703125" style="28" customWidth="1"/>
    <col min="12796" max="12796" width="4" style="28" bestFit="1" customWidth="1"/>
    <col min="12797" max="12797" width="24.42578125" style="28" bestFit="1" customWidth="1"/>
    <col min="12798" max="12798" width="15.85546875" style="28" bestFit="1" customWidth="1"/>
    <col min="12799" max="12799" width="14.42578125" style="28" bestFit="1" customWidth="1"/>
    <col min="12800" max="12800" width="13.85546875" style="28" bestFit="1" customWidth="1"/>
    <col min="12801" max="12803" width="14.85546875" style="28" bestFit="1" customWidth="1"/>
    <col min="12804" max="12805" width="13.42578125" style="28" bestFit="1" customWidth="1"/>
    <col min="12806" max="12806" width="14.42578125" style="28" bestFit="1" customWidth="1"/>
    <col min="12807" max="12807" width="14.42578125" style="28" customWidth="1"/>
    <col min="12808" max="12808" width="15.85546875" style="28" bestFit="1" customWidth="1"/>
    <col min="12809" max="12809" width="11.42578125" style="28"/>
    <col min="12810" max="12810" width="16.28515625" style="28" customWidth="1"/>
    <col min="12811" max="13050" width="11.42578125" style="28"/>
    <col min="13051" max="13051" width="6.5703125" style="28" customWidth="1"/>
    <col min="13052" max="13052" width="4" style="28" bestFit="1" customWidth="1"/>
    <col min="13053" max="13053" width="24.42578125" style="28" bestFit="1" customWidth="1"/>
    <col min="13054" max="13054" width="15.85546875" style="28" bestFit="1" customWidth="1"/>
    <col min="13055" max="13055" width="14.42578125" style="28" bestFit="1" customWidth="1"/>
    <col min="13056" max="13056" width="13.85546875" style="28" bestFit="1" customWidth="1"/>
    <col min="13057" max="13059" width="14.85546875" style="28" bestFit="1" customWidth="1"/>
    <col min="13060" max="13061" width="13.42578125" style="28" bestFit="1" customWidth="1"/>
    <col min="13062" max="13062" width="14.42578125" style="28" bestFit="1" customWidth="1"/>
    <col min="13063" max="13063" width="14.42578125" style="28" customWidth="1"/>
    <col min="13064" max="13064" width="15.85546875" style="28" bestFit="1" customWidth="1"/>
    <col min="13065" max="13065" width="11.42578125" style="28"/>
    <col min="13066" max="13066" width="16.28515625" style="28" customWidth="1"/>
    <col min="13067" max="13306" width="11.42578125" style="28"/>
    <col min="13307" max="13307" width="6.5703125" style="28" customWidth="1"/>
    <col min="13308" max="13308" width="4" style="28" bestFit="1" customWidth="1"/>
    <col min="13309" max="13309" width="24.42578125" style="28" bestFit="1" customWidth="1"/>
    <col min="13310" max="13310" width="15.85546875" style="28" bestFit="1" customWidth="1"/>
    <col min="13311" max="13311" width="14.42578125" style="28" bestFit="1" customWidth="1"/>
    <col min="13312" max="13312" width="13.85546875" style="28" bestFit="1" customWidth="1"/>
    <col min="13313" max="13315" width="14.85546875" style="28" bestFit="1" customWidth="1"/>
    <col min="13316" max="13317" width="13.42578125" style="28" bestFit="1" customWidth="1"/>
    <col min="13318" max="13318" width="14.42578125" style="28" bestFit="1" customWidth="1"/>
    <col min="13319" max="13319" width="14.42578125" style="28" customWidth="1"/>
    <col min="13320" max="13320" width="15.85546875" style="28" bestFit="1" customWidth="1"/>
    <col min="13321" max="13321" width="11.42578125" style="28"/>
    <col min="13322" max="13322" width="16.28515625" style="28" customWidth="1"/>
    <col min="13323" max="13562" width="11.42578125" style="28"/>
    <col min="13563" max="13563" width="6.5703125" style="28" customWidth="1"/>
    <col min="13564" max="13564" width="4" style="28" bestFit="1" customWidth="1"/>
    <col min="13565" max="13565" width="24.42578125" style="28" bestFit="1" customWidth="1"/>
    <col min="13566" max="13566" width="15.85546875" style="28" bestFit="1" customWidth="1"/>
    <col min="13567" max="13567" width="14.42578125" style="28" bestFit="1" customWidth="1"/>
    <col min="13568" max="13568" width="13.85546875" style="28" bestFit="1" customWidth="1"/>
    <col min="13569" max="13571" width="14.85546875" style="28" bestFit="1" customWidth="1"/>
    <col min="13572" max="13573" width="13.42578125" style="28" bestFit="1" customWidth="1"/>
    <col min="13574" max="13574" width="14.42578125" style="28" bestFit="1" customWidth="1"/>
    <col min="13575" max="13575" width="14.42578125" style="28" customWidth="1"/>
    <col min="13576" max="13576" width="15.85546875" style="28" bestFit="1" customWidth="1"/>
    <col min="13577" max="13577" width="11.42578125" style="28"/>
    <col min="13578" max="13578" width="16.28515625" style="28" customWidth="1"/>
    <col min="13579" max="13818" width="11.42578125" style="28"/>
    <col min="13819" max="13819" width="6.5703125" style="28" customWidth="1"/>
    <col min="13820" max="13820" width="4" style="28" bestFit="1" customWidth="1"/>
    <col min="13821" max="13821" width="24.42578125" style="28" bestFit="1" customWidth="1"/>
    <col min="13822" max="13822" width="15.85546875" style="28" bestFit="1" customWidth="1"/>
    <col min="13823" max="13823" width="14.42578125" style="28" bestFit="1" customWidth="1"/>
    <col min="13824" max="13824" width="13.85546875" style="28" bestFit="1" customWidth="1"/>
    <col min="13825" max="13827" width="14.85546875" style="28" bestFit="1" customWidth="1"/>
    <col min="13828" max="13829" width="13.42578125" style="28" bestFit="1" customWidth="1"/>
    <col min="13830" max="13830" width="14.42578125" style="28" bestFit="1" customWidth="1"/>
    <col min="13831" max="13831" width="14.42578125" style="28" customWidth="1"/>
    <col min="13832" max="13832" width="15.85546875" style="28" bestFit="1" customWidth="1"/>
    <col min="13833" max="13833" width="11.42578125" style="28"/>
    <col min="13834" max="13834" width="16.28515625" style="28" customWidth="1"/>
    <col min="13835" max="14074" width="11.42578125" style="28"/>
    <col min="14075" max="14075" width="6.5703125" style="28" customWidth="1"/>
    <col min="14076" max="14076" width="4" style="28" bestFit="1" customWidth="1"/>
    <col min="14077" max="14077" width="24.42578125" style="28" bestFit="1" customWidth="1"/>
    <col min="14078" max="14078" width="15.85546875" style="28" bestFit="1" customWidth="1"/>
    <col min="14079" max="14079" width="14.42578125" style="28" bestFit="1" customWidth="1"/>
    <col min="14080" max="14080" width="13.85546875" style="28" bestFit="1" customWidth="1"/>
    <col min="14081" max="14083" width="14.85546875" style="28" bestFit="1" customWidth="1"/>
    <col min="14084" max="14085" width="13.42578125" style="28" bestFit="1" customWidth="1"/>
    <col min="14086" max="14086" width="14.42578125" style="28" bestFit="1" customWidth="1"/>
    <col min="14087" max="14087" width="14.42578125" style="28" customWidth="1"/>
    <col min="14088" max="14088" width="15.85546875" style="28" bestFit="1" customWidth="1"/>
    <col min="14089" max="14089" width="11.42578125" style="28"/>
    <col min="14090" max="14090" width="16.28515625" style="28" customWidth="1"/>
    <col min="14091" max="14330" width="11.42578125" style="28"/>
    <col min="14331" max="14331" width="6.5703125" style="28" customWidth="1"/>
    <col min="14332" max="14332" width="4" style="28" bestFit="1" customWidth="1"/>
    <col min="14333" max="14333" width="24.42578125" style="28" bestFit="1" customWidth="1"/>
    <col min="14334" max="14334" width="15.85546875" style="28" bestFit="1" customWidth="1"/>
    <col min="14335" max="14335" width="14.42578125" style="28" bestFit="1" customWidth="1"/>
    <col min="14336" max="14336" width="13.85546875" style="28" bestFit="1" customWidth="1"/>
    <col min="14337" max="14339" width="14.85546875" style="28" bestFit="1" customWidth="1"/>
    <col min="14340" max="14341" width="13.42578125" style="28" bestFit="1" customWidth="1"/>
    <col min="14342" max="14342" width="14.42578125" style="28" bestFit="1" customWidth="1"/>
    <col min="14343" max="14343" width="14.42578125" style="28" customWidth="1"/>
    <col min="14344" max="14344" width="15.85546875" style="28" bestFit="1" customWidth="1"/>
    <col min="14345" max="14345" width="11.42578125" style="28"/>
    <col min="14346" max="14346" width="16.28515625" style="28" customWidth="1"/>
    <col min="14347" max="14586" width="11.42578125" style="28"/>
    <col min="14587" max="14587" width="6.5703125" style="28" customWidth="1"/>
    <col min="14588" max="14588" width="4" style="28" bestFit="1" customWidth="1"/>
    <col min="14589" max="14589" width="24.42578125" style="28" bestFit="1" customWidth="1"/>
    <col min="14590" max="14590" width="15.85546875" style="28" bestFit="1" customWidth="1"/>
    <col min="14591" max="14591" width="14.42578125" style="28" bestFit="1" customWidth="1"/>
    <col min="14592" max="14592" width="13.85546875" style="28" bestFit="1" customWidth="1"/>
    <col min="14593" max="14595" width="14.85546875" style="28" bestFit="1" customWidth="1"/>
    <col min="14596" max="14597" width="13.42578125" style="28" bestFit="1" customWidth="1"/>
    <col min="14598" max="14598" width="14.42578125" style="28" bestFit="1" customWidth="1"/>
    <col min="14599" max="14599" width="14.42578125" style="28" customWidth="1"/>
    <col min="14600" max="14600" width="15.85546875" style="28" bestFit="1" customWidth="1"/>
    <col min="14601" max="14601" width="11.42578125" style="28"/>
    <col min="14602" max="14602" width="16.28515625" style="28" customWidth="1"/>
    <col min="14603" max="14842" width="11.42578125" style="28"/>
    <col min="14843" max="14843" width="6.5703125" style="28" customWidth="1"/>
    <col min="14844" max="14844" width="4" style="28" bestFit="1" customWidth="1"/>
    <col min="14845" max="14845" width="24.42578125" style="28" bestFit="1" customWidth="1"/>
    <col min="14846" max="14846" width="15.85546875" style="28" bestFit="1" customWidth="1"/>
    <col min="14847" max="14847" width="14.42578125" style="28" bestFit="1" customWidth="1"/>
    <col min="14848" max="14848" width="13.85546875" style="28" bestFit="1" customWidth="1"/>
    <col min="14849" max="14851" width="14.85546875" style="28" bestFit="1" customWidth="1"/>
    <col min="14852" max="14853" width="13.42578125" style="28" bestFit="1" customWidth="1"/>
    <col min="14854" max="14854" width="14.42578125" style="28" bestFit="1" customWidth="1"/>
    <col min="14855" max="14855" width="14.42578125" style="28" customWidth="1"/>
    <col min="14856" max="14856" width="15.85546875" style="28" bestFit="1" customWidth="1"/>
    <col min="14857" max="14857" width="11.42578125" style="28"/>
    <col min="14858" max="14858" width="16.28515625" style="28" customWidth="1"/>
    <col min="14859" max="15098" width="11.42578125" style="28"/>
    <col min="15099" max="15099" width="6.5703125" style="28" customWidth="1"/>
    <col min="15100" max="15100" width="4" style="28" bestFit="1" customWidth="1"/>
    <col min="15101" max="15101" width="24.42578125" style="28" bestFit="1" customWidth="1"/>
    <col min="15102" max="15102" width="15.85546875" style="28" bestFit="1" customWidth="1"/>
    <col min="15103" max="15103" width="14.42578125" style="28" bestFit="1" customWidth="1"/>
    <col min="15104" max="15104" width="13.85546875" style="28" bestFit="1" customWidth="1"/>
    <col min="15105" max="15107" width="14.85546875" style="28" bestFit="1" customWidth="1"/>
    <col min="15108" max="15109" width="13.42578125" style="28" bestFit="1" customWidth="1"/>
    <col min="15110" max="15110" width="14.42578125" style="28" bestFit="1" customWidth="1"/>
    <col min="15111" max="15111" width="14.42578125" style="28" customWidth="1"/>
    <col min="15112" max="15112" width="15.85546875" style="28" bestFit="1" customWidth="1"/>
    <col min="15113" max="15113" width="11.42578125" style="28"/>
    <col min="15114" max="15114" width="16.28515625" style="28" customWidth="1"/>
    <col min="15115" max="15354" width="11.42578125" style="28"/>
    <col min="15355" max="15355" width="6.5703125" style="28" customWidth="1"/>
    <col min="15356" max="15356" width="4" style="28" bestFit="1" customWidth="1"/>
    <col min="15357" max="15357" width="24.42578125" style="28" bestFit="1" customWidth="1"/>
    <col min="15358" max="15358" width="15.85546875" style="28" bestFit="1" customWidth="1"/>
    <col min="15359" max="15359" width="14.42578125" style="28" bestFit="1" customWidth="1"/>
    <col min="15360" max="15360" width="13.85546875" style="28" bestFit="1" customWidth="1"/>
    <col min="15361" max="15363" width="14.85546875" style="28" bestFit="1" customWidth="1"/>
    <col min="15364" max="15365" width="13.42578125" style="28" bestFit="1" customWidth="1"/>
    <col min="15366" max="15366" width="14.42578125" style="28" bestFit="1" customWidth="1"/>
    <col min="15367" max="15367" width="14.42578125" style="28" customWidth="1"/>
    <col min="15368" max="15368" width="15.85546875" style="28" bestFit="1" customWidth="1"/>
    <col min="15369" max="15369" width="11.42578125" style="28"/>
    <col min="15370" max="15370" width="16.28515625" style="28" customWidth="1"/>
    <col min="15371" max="15610" width="11.42578125" style="28"/>
    <col min="15611" max="15611" width="6.5703125" style="28" customWidth="1"/>
    <col min="15612" max="15612" width="4" style="28" bestFit="1" customWidth="1"/>
    <col min="15613" max="15613" width="24.42578125" style="28" bestFit="1" customWidth="1"/>
    <col min="15614" max="15614" width="15.85546875" style="28" bestFit="1" customWidth="1"/>
    <col min="15615" max="15615" width="14.42578125" style="28" bestFit="1" customWidth="1"/>
    <col min="15616" max="15616" width="13.85546875" style="28" bestFit="1" customWidth="1"/>
    <col min="15617" max="15619" width="14.85546875" style="28" bestFit="1" customWidth="1"/>
    <col min="15620" max="15621" width="13.42578125" style="28" bestFit="1" customWidth="1"/>
    <col min="15622" max="15622" width="14.42578125" style="28" bestFit="1" customWidth="1"/>
    <col min="15623" max="15623" width="14.42578125" style="28" customWidth="1"/>
    <col min="15624" max="15624" width="15.85546875" style="28" bestFit="1" customWidth="1"/>
    <col min="15625" max="15625" width="11.42578125" style="28"/>
    <col min="15626" max="15626" width="16.28515625" style="28" customWidth="1"/>
    <col min="15627" max="15866" width="11.42578125" style="28"/>
    <col min="15867" max="15867" width="6.5703125" style="28" customWidth="1"/>
    <col min="15868" max="15868" width="4" style="28" bestFit="1" customWidth="1"/>
    <col min="15869" max="15869" width="24.42578125" style="28" bestFit="1" customWidth="1"/>
    <col min="15870" max="15870" width="15.85546875" style="28" bestFit="1" customWidth="1"/>
    <col min="15871" max="15871" width="14.42578125" style="28" bestFit="1" customWidth="1"/>
    <col min="15872" max="15872" width="13.85546875" style="28" bestFit="1" customWidth="1"/>
    <col min="15873" max="15875" width="14.85546875" style="28" bestFit="1" customWidth="1"/>
    <col min="15876" max="15877" width="13.42578125" style="28" bestFit="1" customWidth="1"/>
    <col min="15878" max="15878" width="14.42578125" style="28" bestFit="1" customWidth="1"/>
    <col min="15879" max="15879" width="14.42578125" style="28" customWidth="1"/>
    <col min="15880" max="15880" width="15.85546875" style="28" bestFit="1" customWidth="1"/>
    <col min="15881" max="15881" width="11.42578125" style="28"/>
    <col min="15882" max="15882" width="16.28515625" style="28" customWidth="1"/>
    <col min="15883" max="16122" width="11.42578125" style="28"/>
    <col min="16123" max="16123" width="6.5703125" style="28" customWidth="1"/>
    <col min="16124" max="16124" width="4" style="28" bestFit="1" customWidth="1"/>
    <col min="16125" max="16125" width="24.42578125" style="28" bestFit="1" customWidth="1"/>
    <col min="16126" max="16126" width="15.85546875" style="28" bestFit="1" customWidth="1"/>
    <col min="16127" max="16127" width="14.42578125" style="28" bestFit="1" customWidth="1"/>
    <col min="16128" max="16128" width="13.85546875" style="28" bestFit="1" customWidth="1"/>
    <col min="16129" max="16131" width="14.85546875" style="28" bestFit="1" customWidth="1"/>
    <col min="16132" max="16133" width="13.42578125" style="28" bestFit="1" customWidth="1"/>
    <col min="16134" max="16134" width="14.42578125" style="28" bestFit="1" customWidth="1"/>
    <col min="16135" max="16135" width="14.42578125" style="28" customWidth="1"/>
    <col min="16136" max="16136" width="15.85546875" style="28" bestFit="1" customWidth="1"/>
    <col min="16137" max="16137" width="11.42578125" style="28"/>
    <col min="16138" max="16138" width="16.28515625" style="28" customWidth="1"/>
    <col min="16139" max="16384" width="11.42578125" style="28"/>
  </cols>
  <sheetData>
    <row r="2" spans="2:11" x14ac:dyDescent="0.2">
      <c r="D2" s="113" t="s">
        <v>134</v>
      </c>
      <c r="E2" s="113"/>
      <c r="G2" s="113" t="s">
        <v>259</v>
      </c>
      <c r="H2" s="113"/>
      <c r="J2" s="113" t="s">
        <v>260</v>
      </c>
      <c r="K2" s="113"/>
    </row>
    <row r="3" spans="2:11" x14ac:dyDescent="0.2">
      <c r="B3" s="8"/>
      <c r="C3" s="8"/>
      <c r="D3" s="24" t="s">
        <v>135</v>
      </c>
      <c r="E3" s="24" t="s">
        <v>7</v>
      </c>
      <c r="G3" s="24" t="s">
        <v>135</v>
      </c>
      <c r="H3" s="24" t="s">
        <v>7</v>
      </c>
      <c r="J3" s="24" t="s">
        <v>135</v>
      </c>
      <c r="K3" s="24" t="s">
        <v>7</v>
      </c>
    </row>
    <row r="4" spans="2:11" x14ac:dyDescent="0.2">
      <c r="B4" s="24" t="s">
        <v>0</v>
      </c>
      <c r="C4" s="24" t="s">
        <v>1</v>
      </c>
      <c r="D4" s="24" t="s">
        <v>136</v>
      </c>
      <c r="E4" s="24"/>
      <c r="G4" s="24" t="s">
        <v>136</v>
      </c>
      <c r="H4" s="24"/>
      <c r="J4" s="24" t="s">
        <v>136</v>
      </c>
      <c r="K4" s="24"/>
    </row>
    <row r="5" spans="2:11" x14ac:dyDescent="0.2">
      <c r="B5" s="30"/>
      <c r="C5" s="24"/>
      <c r="D5" s="8"/>
      <c r="E5" s="8"/>
      <c r="G5" s="8"/>
      <c r="H5" s="8"/>
      <c r="J5" s="8"/>
      <c r="K5" s="8"/>
    </row>
    <row r="6" spans="2:11" x14ac:dyDescent="0.2">
      <c r="B6" s="8">
        <v>1</v>
      </c>
      <c r="C6" s="27" t="s">
        <v>137</v>
      </c>
      <c r="D6" s="31">
        <v>15915241.079404259</v>
      </c>
      <c r="E6" s="31">
        <v>1959645.9316907881</v>
      </c>
      <c r="G6" s="31">
        <v>16237115.869840691</v>
      </c>
      <c r="H6" s="31">
        <v>2336505.8309189458</v>
      </c>
      <c r="J6" s="31">
        <v>15161248.417123053</v>
      </c>
      <c r="K6" s="31">
        <v>1677471.3408539856</v>
      </c>
    </row>
    <row r="7" spans="2:11" x14ac:dyDescent="0.2">
      <c r="B7" s="8">
        <v>2</v>
      </c>
      <c r="C7" s="27" t="s">
        <v>138</v>
      </c>
      <c r="D7" s="31">
        <v>13399648.626299128</v>
      </c>
      <c r="E7" s="31">
        <v>2255100.0315191154</v>
      </c>
      <c r="G7" s="31">
        <v>14979953.322181502</v>
      </c>
      <c r="H7" s="31">
        <v>2586258.3098641871</v>
      </c>
      <c r="J7" s="31">
        <v>13564817.375930285</v>
      </c>
      <c r="K7" s="31">
        <v>2396757.8111180277</v>
      </c>
    </row>
    <row r="8" spans="2:11" x14ac:dyDescent="0.2">
      <c r="B8" s="8">
        <v>3</v>
      </c>
      <c r="C8" s="27" t="s">
        <v>139</v>
      </c>
      <c r="D8" s="31">
        <v>22823198.139799308</v>
      </c>
      <c r="E8" s="31">
        <v>3206766.5541724055</v>
      </c>
      <c r="G8" s="31">
        <v>24343091.092016302</v>
      </c>
      <c r="H8" s="31">
        <v>4401895.9973521698</v>
      </c>
      <c r="J8" s="31">
        <v>21267366.172639057</v>
      </c>
      <c r="K8" s="31">
        <v>3101495.5443762462</v>
      </c>
    </row>
    <row r="9" spans="2:11" x14ac:dyDescent="0.2">
      <c r="B9" s="8">
        <v>4</v>
      </c>
      <c r="C9" s="8" t="s">
        <v>140</v>
      </c>
      <c r="D9" s="31">
        <v>25181606.60139678</v>
      </c>
      <c r="E9" s="31">
        <v>3554903.6124921557</v>
      </c>
      <c r="G9" s="31">
        <v>25640382.817104459</v>
      </c>
      <c r="H9" s="31">
        <v>4254265.0895127542</v>
      </c>
      <c r="J9" s="31">
        <v>22872427.873052619</v>
      </c>
      <c r="K9" s="31">
        <v>2931196.897666147</v>
      </c>
    </row>
    <row r="10" spans="2:11" x14ac:dyDescent="0.2">
      <c r="B10" s="8">
        <v>5</v>
      </c>
      <c r="C10" s="27" t="s">
        <v>141</v>
      </c>
      <c r="D10" s="31">
        <v>16815317.051464789</v>
      </c>
      <c r="E10" s="31">
        <v>3268163.278254922</v>
      </c>
      <c r="G10" s="31">
        <v>22400608.750189885</v>
      </c>
      <c r="H10" s="31">
        <v>4047762.6661913265</v>
      </c>
      <c r="J10" s="31">
        <v>21178359.418486781</v>
      </c>
      <c r="K10" s="31">
        <v>3046739.5128403441</v>
      </c>
    </row>
    <row r="11" spans="2:11" x14ac:dyDescent="0.2">
      <c r="B11" s="8">
        <v>6</v>
      </c>
      <c r="C11" s="27" t="s">
        <v>142</v>
      </c>
      <c r="D11" s="31">
        <v>27557727.792960256</v>
      </c>
      <c r="E11" s="31">
        <v>6608510.0874922071</v>
      </c>
      <c r="G11" s="31">
        <v>27922000.061035603</v>
      </c>
      <c r="H11" s="31">
        <v>7168537.8086954588</v>
      </c>
      <c r="J11" s="31">
        <v>24445227.536656849</v>
      </c>
      <c r="K11" s="31">
        <v>2501747.8540998138</v>
      </c>
    </row>
    <row r="12" spans="2:11" x14ac:dyDescent="0.2">
      <c r="B12" s="8">
        <v>7</v>
      </c>
      <c r="C12" s="27" t="s">
        <v>143</v>
      </c>
      <c r="D12" s="31">
        <v>11751297.497646697</v>
      </c>
      <c r="E12" s="31">
        <v>833068.06921401527</v>
      </c>
      <c r="G12" s="31">
        <v>12539996.1038584</v>
      </c>
      <c r="H12" s="31">
        <v>692284.21473389375</v>
      </c>
      <c r="J12" s="31">
        <v>12825535.397447985</v>
      </c>
      <c r="K12" s="31">
        <v>3043624.2460271474</v>
      </c>
    </row>
    <row r="13" spans="2:11" x14ac:dyDescent="0.2">
      <c r="B13" s="8">
        <v>8</v>
      </c>
      <c r="C13" s="27" t="s">
        <v>144</v>
      </c>
      <c r="D13" s="31">
        <v>17131143.976684868</v>
      </c>
      <c r="E13" s="31">
        <v>2550678.8467751634</v>
      </c>
      <c r="G13" s="31">
        <v>18518375.451551266</v>
      </c>
      <c r="H13" s="31">
        <v>3105816.7731498778</v>
      </c>
      <c r="J13" s="31">
        <v>18342815.177840896</v>
      </c>
      <c r="K13" s="31">
        <v>2581227.9476722674</v>
      </c>
    </row>
    <row r="14" spans="2:11" x14ac:dyDescent="0.2">
      <c r="B14" s="8">
        <v>9</v>
      </c>
      <c r="C14" s="27" t="s">
        <v>145</v>
      </c>
      <c r="D14" s="31">
        <v>37560348.728589244</v>
      </c>
      <c r="E14" s="31">
        <v>5158943.9390834402</v>
      </c>
      <c r="G14" s="31">
        <v>38872785.764966264</v>
      </c>
      <c r="H14" s="31">
        <v>6032812.7407764448</v>
      </c>
      <c r="J14" s="31">
        <v>33033868.430644017</v>
      </c>
      <c r="K14" s="31">
        <v>4200742.3971464895</v>
      </c>
    </row>
    <row r="15" spans="2:11" x14ac:dyDescent="0.2">
      <c r="B15" s="8">
        <v>10</v>
      </c>
      <c r="C15" s="27" t="s">
        <v>146</v>
      </c>
      <c r="D15" s="31">
        <v>9234824.4704500064</v>
      </c>
      <c r="E15" s="31">
        <v>988366.09792549384</v>
      </c>
      <c r="G15" s="31">
        <v>10309902.659979971</v>
      </c>
      <c r="H15" s="31">
        <v>1163510.5841023838</v>
      </c>
      <c r="J15" s="31">
        <v>9423932.0092534106</v>
      </c>
      <c r="K15" s="31">
        <v>1055593.8840862268</v>
      </c>
    </row>
    <row r="16" spans="2:11" x14ac:dyDescent="0.2">
      <c r="B16" s="8">
        <v>11</v>
      </c>
      <c r="C16" s="27" t="s">
        <v>147</v>
      </c>
      <c r="D16" s="31">
        <v>21830917.669913128</v>
      </c>
      <c r="E16" s="31">
        <v>3210559.4414323098</v>
      </c>
      <c r="G16" s="31">
        <v>21626939.38151424</v>
      </c>
      <c r="H16" s="31">
        <v>3896538.1378696179</v>
      </c>
      <c r="J16" s="31">
        <v>20482754.189344946</v>
      </c>
      <c r="K16" s="31">
        <v>2769551.1669217274</v>
      </c>
    </row>
    <row r="17" spans="2:11" x14ac:dyDescent="0.2">
      <c r="B17" s="8">
        <v>12</v>
      </c>
      <c r="C17" s="27" t="s">
        <v>148</v>
      </c>
      <c r="D17" s="31">
        <v>27003233.805194084</v>
      </c>
      <c r="E17" s="31">
        <v>4370550.1814163458</v>
      </c>
      <c r="G17" s="31">
        <v>30732397.292703144</v>
      </c>
      <c r="H17" s="31">
        <v>6089696.9682399733</v>
      </c>
      <c r="J17" s="31">
        <v>30664305.752666146</v>
      </c>
      <c r="K17" s="31">
        <v>4940063.1528140493</v>
      </c>
    </row>
    <row r="18" spans="2:11" x14ac:dyDescent="0.2">
      <c r="B18" s="8">
        <v>13</v>
      </c>
      <c r="C18" s="8" t="s">
        <v>149</v>
      </c>
      <c r="D18" s="31">
        <v>19687402.500926226</v>
      </c>
      <c r="E18" s="31">
        <v>3758066.7076057261</v>
      </c>
      <c r="G18" s="31">
        <v>21360591.909014884</v>
      </c>
      <c r="H18" s="31">
        <v>4259421.8426946132</v>
      </c>
      <c r="J18" s="31">
        <v>21323593.135307923</v>
      </c>
      <c r="K18" s="31">
        <v>3630423.474883372</v>
      </c>
    </row>
    <row r="19" spans="2:11" x14ac:dyDescent="0.2">
      <c r="B19" s="8">
        <v>14</v>
      </c>
      <c r="C19" s="27" t="s">
        <v>150</v>
      </c>
      <c r="D19" s="31">
        <v>20387311.09011906</v>
      </c>
      <c r="E19" s="31">
        <v>2492939.9639858315</v>
      </c>
      <c r="G19" s="31">
        <v>20032994.955555204</v>
      </c>
      <c r="H19" s="31">
        <v>3330138.6727235876</v>
      </c>
      <c r="J19" s="31">
        <v>15512477.191140542</v>
      </c>
      <c r="K19" s="31">
        <v>2974010.336007047</v>
      </c>
    </row>
    <row r="20" spans="2:11" x14ac:dyDescent="0.2">
      <c r="B20" s="8">
        <v>15</v>
      </c>
      <c r="C20" s="27" t="s">
        <v>151</v>
      </c>
      <c r="D20" s="31">
        <v>29201890.371702306</v>
      </c>
      <c r="E20" s="31">
        <v>5091557.3436737163</v>
      </c>
      <c r="G20" s="31">
        <v>32144803.667803276</v>
      </c>
      <c r="H20" s="31">
        <v>5889067.1311955759</v>
      </c>
      <c r="J20" s="31">
        <v>30077069.337712739</v>
      </c>
      <c r="K20" s="31">
        <v>4979620.8480910053</v>
      </c>
    </row>
    <row r="21" spans="2:11" x14ac:dyDescent="0.2">
      <c r="B21" s="8">
        <v>16</v>
      </c>
      <c r="C21" s="27" t="s">
        <v>152</v>
      </c>
      <c r="D21" s="31">
        <v>19182589.730214767</v>
      </c>
      <c r="E21" s="31">
        <v>2163422.2451604428</v>
      </c>
      <c r="G21" s="31">
        <v>20591833.022504121</v>
      </c>
      <c r="H21" s="31">
        <v>2732588.5650842604</v>
      </c>
      <c r="J21" s="31">
        <v>18120269.525976874</v>
      </c>
      <c r="K21" s="31">
        <v>1796442.0063739654</v>
      </c>
    </row>
    <row r="22" spans="2:11" x14ac:dyDescent="0.2">
      <c r="B22" s="8">
        <v>17</v>
      </c>
      <c r="C22" s="27" t="s">
        <v>153</v>
      </c>
      <c r="D22" s="31">
        <v>51368604.681027867</v>
      </c>
      <c r="E22" s="31">
        <v>8612819.3997471444</v>
      </c>
      <c r="G22" s="31">
        <v>54818738.541818552</v>
      </c>
      <c r="H22" s="31">
        <v>10242651.689608663</v>
      </c>
      <c r="J22" s="31">
        <v>51040594.302722782</v>
      </c>
      <c r="K22" s="31">
        <v>8687893.0025996678</v>
      </c>
    </row>
    <row r="23" spans="2:11" x14ac:dyDescent="0.2">
      <c r="B23" s="8">
        <v>18</v>
      </c>
      <c r="C23" s="27" t="s">
        <v>154</v>
      </c>
      <c r="D23" s="31">
        <v>13608729.940957434</v>
      </c>
      <c r="E23" s="31">
        <v>1783443.0657674931</v>
      </c>
      <c r="G23" s="31">
        <v>15201958.367394123</v>
      </c>
      <c r="H23" s="31">
        <v>1996687.3520760327</v>
      </c>
      <c r="J23" s="31">
        <v>14949280.528082293</v>
      </c>
      <c r="K23" s="31">
        <v>1503758.3631946531</v>
      </c>
    </row>
    <row r="24" spans="2:11" x14ac:dyDescent="0.2">
      <c r="B24" s="8">
        <v>19</v>
      </c>
      <c r="C24" s="27" t="s">
        <v>155</v>
      </c>
      <c r="D24" s="31">
        <v>104365714.53497851</v>
      </c>
      <c r="E24" s="31">
        <v>16701634.985402834</v>
      </c>
      <c r="G24" s="31">
        <v>115609692.35887815</v>
      </c>
      <c r="H24" s="31">
        <v>21260150.603899673</v>
      </c>
      <c r="J24" s="31">
        <v>108763855.64322661</v>
      </c>
      <c r="K24" s="31">
        <v>14589874.946239561</v>
      </c>
    </row>
    <row r="25" spans="2:11" x14ac:dyDescent="0.2">
      <c r="B25" s="8">
        <v>20</v>
      </c>
      <c r="C25" s="27" t="s">
        <v>156</v>
      </c>
      <c r="D25" s="31">
        <v>29353276.625605144</v>
      </c>
      <c r="E25" s="31">
        <v>6001409.3079744307</v>
      </c>
      <c r="G25" s="31">
        <v>32238781.802718569</v>
      </c>
      <c r="H25" s="31">
        <v>8009878.8939568195</v>
      </c>
      <c r="J25" s="31">
        <v>29345697.573811155</v>
      </c>
      <c r="K25" s="31">
        <v>6288383.0547378752</v>
      </c>
    </row>
    <row r="26" spans="2:11" x14ac:dyDescent="0.2">
      <c r="B26" s="8">
        <v>21</v>
      </c>
      <c r="C26" s="8" t="s">
        <v>157</v>
      </c>
      <c r="D26" s="31">
        <v>17977062.396251872</v>
      </c>
      <c r="E26" s="31">
        <v>2966048.945689932</v>
      </c>
      <c r="G26" s="31">
        <v>17996327.111953378</v>
      </c>
      <c r="H26" s="31">
        <v>3543877.355823956</v>
      </c>
      <c r="J26" s="31">
        <v>18002187.086455047</v>
      </c>
      <c r="K26" s="31">
        <v>2546862.0743095465</v>
      </c>
    </row>
    <row r="27" spans="2:11" x14ac:dyDescent="0.2">
      <c r="B27" s="8">
        <v>22</v>
      </c>
      <c r="C27" s="8" t="s">
        <v>158</v>
      </c>
      <c r="D27" s="31">
        <v>12449372.453522362</v>
      </c>
      <c r="E27" s="31">
        <v>2698937.4814685141</v>
      </c>
      <c r="G27" s="31">
        <v>14004817.041149348</v>
      </c>
      <c r="H27" s="31">
        <v>3021930.9797420111</v>
      </c>
      <c r="J27" s="31">
        <v>13891916.609928891</v>
      </c>
      <c r="K27" s="31">
        <v>3018566.9515285799</v>
      </c>
    </row>
    <row r="28" spans="2:11" x14ac:dyDescent="0.2">
      <c r="B28" s="8">
        <v>23</v>
      </c>
      <c r="C28" s="8" t="s">
        <v>159</v>
      </c>
      <c r="D28" s="31">
        <v>44550930.736276768</v>
      </c>
      <c r="E28" s="31">
        <v>7681350.1704418631</v>
      </c>
      <c r="G28" s="31">
        <v>52060150.624899015</v>
      </c>
      <c r="H28" s="31">
        <v>9121663.9146145247</v>
      </c>
      <c r="J28" s="31">
        <v>52200395.444561601</v>
      </c>
      <c r="K28" s="31">
        <v>10071540.078470619</v>
      </c>
    </row>
    <row r="29" spans="2:11" x14ac:dyDescent="0.2">
      <c r="B29" s="8">
        <v>24</v>
      </c>
      <c r="C29" s="8" t="s">
        <v>160</v>
      </c>
      <c r="D29" s="31">
        <v>14146877.793800524</v>
      </c>
      <c r="E29" s="31">
        <v>1772924.4781465437</v>
      </c>
      <c r="G29" s="31">
        <v>15083947.296349883</v>
      </c>
      <c r="H29" s="31">
        <v>1726123.821116708</v>
      </c>
      <c r="J29" s="31">
        <v>11612270.757589933</v>
      </c>
      <c r="K29" s="31">
        <v>2020259.1614070274</v>
      </c>
    </row>
    <row r="30" spans="2:11" x14ac:dyDescent="0.2">
      <c r="B30" s="8">
        <v>25</v>
      </c>
      <c r="C30" s="8" t="s">
        <v>161</v>
      </c>
      <c r="D30" s="31">
        <v>10003409.889323082</v>
      </c>
      <c r="E30" s="31">
        <v>1558115.5241491871</v>
      </c>
      <c r="G30" s="31">
        <v>10714578.659777103</v>
      </c>
      <c r="H30" s="31">
        <v>1715143.2591589419</v>
      </c>
      <c r="J30" s="31">
        <v>9701503.2231698018</v>
      </c>
      <c r="K30" s="31">
        <v>1225907.8766041303</v>
      </c>
    </row>
    <row r="31" spans="2:11" x14ac:dyDescent="0.2">
      <c r="B31" s="8">
        <v>26</v>
      </c>
      <c r="C31" s="8" t="s">
        <v>162</v>
      </c>
      <c r="D31" s="31">
        <v>23910881.91706194</v>
      </c>
      <c r="E31" s="31">
        <v>3823323.3481421559</v>
      </c>
      <c r="G31" s="31">
        <v>24660227.77914891</v>
      </c>
      <c r="H31" s="31">
        <v>4278533.3466598699</v>
      </c>
      <c r="J31" s="31">
        <v>21745766.092446316</v>
      </c>
      <c r="K31" s="31">
        <v>4780564.2138871308</v>
      </c>
    </row>
    <row r="32" spans="2:11" x14ac:dyDescent="0.2">
      <c r="B32" s="8">
        <v>27</v>
      </c>
      <c r="C32" s="8" t="s">
        <v>163</v>
      </c>
      <c r="D32" s="31">
        <v>49694796.961796448</v>
      </c>
      <c r="E32" s="31">
        <v>8670648.0728187915</v>
      </c>
      <c r="G32" s="31">
        <v>57024539.916104525</v>
      </c>
      <c r="H32" s="31">
        <v>11010467.595288265</v>
      </c>
      <c r="J32" s="31">
        <v>55232386.452793568</v>
      </c>
      <c r="K32" s="31">
        <v>8868130.9827991519</v>
      </c>
    </row>
    <row r="33" spans="2:11" x14ac:dyDescent="0.2">
      <c r="B33" s="8">
        <v>28</v>
      </c>
      <c r="C33" s="8" t="s">
        <v>164</v>
      </c>
      <c r="D33" s="31">
        <v>13683754.610184133</v>
      </c>
      <c r="E33" s="31">
        <v>538151.69370405213</v>
      </c>
      <c r="G33" s="31">
        <v>17051110.83516904</v>
      </c>
      <c r="H33" s="31">
        <v>894696.79085254902</v>
      </c>
      <c r="J33" s="31">
        <v>16329526.070333302</v>
      </c>
      <c r="K33" s="31">
        <v>389306.16274752666</v>
      </c>
    </row>
    <row r="34" spans="2:11" x14ac:dyDescent="0.2">
      <c r="B34" s="8">
        <v>29</v>
      </c>
      <c r="C34" s="8" t="s">
        <v>165</v>
      </c>
      <c r="D34" s="31">
        <v>9707975.669047866</v>
      </c>
      <c r="E34" s="31">
        <v>4562809.7756225271</v>
      </c>
      <c r="G34" s="31">
        <v>9255781.980516484</v>
      </c>
      <c r="H34" s="31">
        <v>4633678.655208936</v>
      </c>
      <c r="J34" s="31">
        <v>7933064.1483479738</v>
      </c>
      <c r="K34" s="31">
        <v>4358937.3481166251</v>
      </c>
    </row>
    <row r="35" spans="2:11" x14ac:dyDescent="0.2">
      <c r="B35" s="8">
        <v>30</v>
      </c>
      <c r="C35" s="8" t="s">
        <v>166</v>
      </c>
      <c r="D35" s="31">
        <v>24666564.118058804</v>
      </c>
      <c r="E35" s="31">
        <v>3723925.6370581104</v>
      </c>
      <c r="G35" s="31">
        <v>25909893.092892602</v>
      </c>
      <c r="H35" s="31">
        <v>4038995.9015169628</v>
      </c>
      <c r="J35" s="31">
        <v>21448098.687674295</v>
      </c>
      <c r="K35" s="31">
        <v>3864242.25973969</v>
      </c>
    </row>
    <row r="36" spans="2:11" x14ac:dyDescent="0.2">
      <c r="B36" s="8">
        <v>31</v>
      </c>
      <c r="C36" s="8" t="s">
        <v>167</v>
      </c>
      <c r="D36" s="31">
        <v>53747479.469446056</v>
      </c>
      <c r="E36" s="31">
        <v>12854240.274633601</v>
      </c>
      <c r="G36" s="31">
        <v>60868227.386945754</v>
      </c>
      <c r="H36" s="31">
        <v>14665804.930836277</v>
      </c>
      <c r="J36" s="31">
        <v>53739804.579594314</v>
      </c>
      <c r="K36" s="31">
        <v>17941297.496650849</v>
      </c>
    </row>
    <row r="37" spans="2:11" x14ac:dyDescent="0.2">
      <c r="B37" s="8">
        <v>32</v>
      </c>
      <c r="C37" s="27" t="s">
        <v>168</v>
      </c>
      <c r="D37" s="31">
        <v>24740369.962034561</v>
      </c>
      <c r="E37" s="31">
        <v>3936043.4157921579</v>
      </c>
      <c r="G37" s="31">
        <v>25470645.148913961</v>
      </c>
      <c r="H37" s="31">
        <v>4883221.8423879519</v>
      </c>
      <c r="J37" s="31">
        <v>23835474.634688392</v>
      </c>
      <c r="K37" s="31">
        <v>3403177.7089279955</v>
      </c>
    </row>
    <row r="38" spans="2:11" x14ac:dyDescent="0.2">
      <c r="B38" s="8">
        <v>33</v>
      </c>
      <c r="C38" s="8" t="s">
        <v>169</v>
      </c>
      <c r="D38" s="31">
        <v>9570087.9663430545</v>
      </c>
      <c r="E38" s="31">
        <v>1281142.6023860283</v>
      </c>
      <c r="G38" s="31">
        <v>10213083.588141395</v>
      </c>
      <c r="H38" s="31">
        <v>1525515.0016926206</v>
      </c>
      <c r="J38" s="31">
        <v>9186163.3977626115</v>
      </c>
      <c r="K38" s="31">
        <v>1277265.0529685926</v>
      </c>
    </row>
    <row r="39" spans="2:11" x14ac:dyDescent="0.2">
      <c r="B39" s="8">
        <v>34</v>
      </c>
      <c r="C39" s="8" t="s">
        <v>170</v>
      </c>
      <c r="D39" s="31">
        <v>37911888.389659196</v>
      </c>
      <c r="E39" s="31">
        <v>7247647.2626786679</v>
      </c>
      <c r="G39" s="31">
        <v>44747741.855873652</v>
      </c>
      <c r="H39" s="31">
        <v>8582439.871307265</v>
      </c>
      <c r="J39" s="31">
        <v>42607827.419654027</v>
      </c>
      <c r="K39" s="31">
        <v>5011529.1413550582</v>
      </c>
    </row>
    <row r="40" spans="2:11" x14ac:dyDescent="0.2">
      <c r="B40" s="8">
        <v>35</v>
      </c>
      <c r="C40" s="8" t="s">
        <v>171</v>
      </c>
      <c r="D40" s="31">
        <v>14156595.983579386</v>
      </c>
      <c r="E40" s="31">
        <v>2407295.7774886512</v>
      </c>
      <c r="G40" s="31">
        <v>13976187.478994658</v>
      </c>
      <c r="H40" s="31">
        <v>2735231.4346278617</v>
      </c>
      <c r="J40" s="31">
        <v>13408746.888656463</v>
      </c>
      <c r="K40" s="31">
        <v>2101886.9999912386</v>
      </c>
    </row>
    <row r="41" spans="2:11" x14ac:dyDescent="0.2">
      <c r="B41" s="8">
        <v>36</v>
      </c>
      <c r="C41" s="8" t="s">
        <v>172</v>
      </c>
      <c r="D41" s="31">
        <v>11301350.759651376</v>
      </c>
      <c r="E41" s="31">
        <v>1069509.3351989833</v>
      </c>
      <c r="G41" s="31">
        <v>14478051.201533346</v>
      </c>
      <c r="H41" s="31">
        <v>1153137.8461159379</v>
      </c>
      <c r="J41" s="31">
        <v>13922470.097549284</v>
      </c>
      <c r="K41" s="31">
        <v>1003345.6230448729</v>
      </c>
    </row>
    <row r="42" spans="2:11" x14ac:dyDescent="0.2">
      <c r="B42" s="8">
        <v>37</v>
      </c>
      <c r="C42" s="8" t="s">
        <v>173</v>
      </c>
      <c r="D42" s="31">
        <v>25354336.609623201</v>
      </c>
      <c r="E42" s="31">
        <v>3682162.7525272821</v>
      </c>
      <c r="G42" s="31">
        <v>25087834.540274929</v>
      </c>
      <c r="H42" s="31">
        <v>4809241.5563940713</v>
      </c>
      <c r="J42" s="31">
        <v>23364371.651903659</v>
      </c>
      <c r="K42" s="31">
        <v>3323343.5285430849</v>
      </c>
    </row>
    <row r="43" spans="2:11" x14ac:dyDescent="0.2">
      <c r="B43" s="8">
        <v>38</v>
      </c>
      <c r="C43" s="8" t="s">
        <v>174</v>
      </c>
      <c r="D43" s="31">
        <v>18263385.566778038</v>
      </c>
      <c r="E43" s="31">
        <v>2790332.9830694972</v>
      </c>
      <c r="G43" s="31">
        <v>17701949.489602666</v>
      </c>
      <c r="H43" s="31">
        <v>1673036.3671432626</v>
      </c>
      <c r="J43" s="31">
        <v>16552369.942746589</v>
      </c>
      <c r="K43" s="31">
        <v>685383.95070886484</v>
      </c>
    </row>
    <row r="44" spans="2:11" x14ac:dyDescent="0.2">
      <c r="B44" s="8">
        <v>39</v>
      </c>
      <c r="C44" s="8" t="s">
        <v>175</v>
      </c>
      <c r="D44" s="31">
        <v>18455995.695579413</v>
      </c>
      <c r="E44" s="31">
        <v>2789806.8984525325</v>
      </c>
      <c r="G44" s="31">
        <v>19558448.717040263</v>
      </c>
      <c r="H44" s="31">
        <v>3233926.3682479262</v>
      </c>
      <c r="J44" s="31">
        <v>20579674.411535159</v>
      </c>
      <c r="K44" s="31">
        <v>2984604.0618056925</v>
      </c>
    </row>
    <row r="45" spans="2:11" x14ac:dyDescent="0.2">
      <c r="B45" s="8">
        <v>40</v>
      </c>
      <c r="C45" s="8" t="s">
        <v>176</v>
      </c>
      <c r="D45" s="31">
        <v>42810373.879444949</v>
      </c>
      <c r="E45" s="31">
        <v>6779081.2541265795</v>
      </c>
      <c r="G45" s="31">
        <v>44321889.923489861</v>
      </c>
      <c r="H45" s="31">
        <v>8199455.2131139878</v>
      </c>
      <c r="J45" s="31">
        <v>41337964.433213405</v>
      </c>
      <c r="K45" s="31">
        <v>5985198.4417062188</v>
      </c>
    </row>
    <row r="46" spans="2:11" x14ac:dyDescent="0.2">
      <c r="B46" s="8">
        <v>41</v>
      </c>
      <c r="C46" s="8" t="s">
        <v>177</v>
      </c>
      <c r="D46" s="31">
        <v>29654739.311751626</v>
      </c>
      <c r="E46" s="31">
        <v>4569917.8197796382</v>
      </c>
      <c r="G46" s="31">
        <v>30565916.361020505</v>
      </c>
      <c r="H46" s="31">
        <v>5191983.4487109957</v>
      </c>
      <c r="J46" s="31">
        <v>23289588.673342485</v>
      </c>
      <c r="K46" s="31">
        <v>3593983.6110868724</v>
      </c>
    </row>
    <row r="47" spans="2:11" x14ac:dyDescent="0.2">
      <c r="B47" s="8">
        <v>42</v>
      </c>
      <c r="C47" s="8" t="s">
        <v>178</v>
      </c>
      <c r="D47" s="31">
        <v>11273879.441183832</v>
      </c>
      <c r="E47" s="31">
        <v>1179538.5197262121</v>
      </c>
      <c r="G47" s="31">
        <v>11789435.218489381</v>
      </c>
      <c r="H47" s="31">
        <v>1460609.0369242106</v>
      </c>
      <c r="J47" s="31">
        <v>9694119.5132312626</v>
      </c>
      <c r="K47" s="31">
        <v>779558.44619890489</v>
      </c>
    </row>
    <row r="48" spans="2:11" x14ac:dyDescent="0.2">
      <c r="B48" s="8">
        <v>43</v>
      </c>
      <c r="C48" s="8" t="s">
        <v>179</v>
      </c>
      <c r="D48" s="31">
        <v>11740220.219726782</v>
      </c>
      <c r="E48" s="31">
        <v>1379656.363769585</v>
      </c>
      <c r="G48" s="31">
        <v>12038370.055392293</v>
      </c>
      <c r="H48" s="31">
        <v>1535106.2089805116</v>
      </c>
      <c r="J48" s="31">
        <v>11757479.869794196</v>
      </c>
      <c r="K48" s="31">
        <v>1370108.6441726843</v>
      </c>
    </row>
    <row r="49" spans="2:11" x14ac:dyDescent="0.2">
      <c r="B49" s="8">
        <v>44</v>
      </c>
      <c r="C49" s="8" t="s">
        <v>180</v>
      </c>
      <c r="D49" s="31">
        <v>18234492.221378908</v>
      </c>
      <c r="E49" s="31">
        <v>3106691.0363817983</v>
      </c>
      <c r="G49" s="31">
        <v>19042949.316307783</v>
      </c>
      <c r="H49" s="31">
        <v>3737960.6260461328</v>
      </c>
      <c r="J49" s="31">
        <v>19335676.105977979</v>
      </c>
      <c r="K49" s="31">
        <v>3786074.7798851114</v>
      </c>
    </row>
    <row r="50" spans="2:11" x14ac:dyDescent="0.2">
      <c r="B50" s="8">
        <v>45</v>
      </c>
      <c r="C50" s="8" t="s">
        <v>181</v>
      </c>
      <c r="D50" s="31">
        <v>15881202.133607395</v>
      </c>
      <c r="E50" s="31">
        <v>1343913.3220967501</v>
      </c>
      <c r="G50" s="31">
        <v>17997250.499404997</v>
      </c>
      <c r="H50" s="31">
        <v>1512867.5757656787</v>
      </c>
      <c r="J50" s="31">
        <v>14440978.832484897</v>
      </c>
      <c r="K50" s="31">
        <v>1148976.7599058719</v>
      </c>
    </row>
    <row r="51" spans="2:11" x14ac:dyDescent="0.2">
      <c r="B51" s="8">
        <v>46</v>
      </c>
      <c r="C51" s="8" t="s">
        <v>182</v>
      </c>
      <c r="D51" s="31">
        <v>31489879.678738747</v>
      </c>
      <c r="E51" s="31">
        <v>4957483.1549895536</v>
      </c>
      <c r="G51" s="31">
        <v>35669299.00498379</v>
      </c>
      <c r="H51" s="31">
        <v>5934356.8001827709</v>
      </c>
      <c r="J51" s="31">
        <v>32678945.076310147</v>
      </c>
      <c r="K51" s="31">
        <v>4441473.0170357972</v>
      </c>
    </row>
    <row r="52" spans="2:11" x14ac:dyDescent="0.2">
      <c r="B52" s="8">
        <v>47</v>
      </c>
      <c r="C52" s="8" t="s">
        <v>183</v>
      </c>
      <c r="D52" s="31">
        <v>16561307.0839423</v>
      </c>
      <c r="E52" s="31">
        <v>1342262.1991571984</v>
      </c>
      <c r="G52" s="31">
        <v>16975395.912563581</v>
      </c>
      <c r="H52" s="31">
        <v>1897117.2053605514</v>
      </c>
      <c r="J52" s="31">
        <v>16792805.114457734</v>
      </c>
      <c r="K52" s="31">
        <v>2055336.8212688076</v>
      </c>
    </row>
    <row r="53" spans="2:11" x14ac:dyDescent="0.2">
      <c r="B53" s="8">
        <v>48</v>
      </c>
      <c r="C53" s="8" t="s">
        <v>184</v>
      </c>
      <c r="D53" s="31">
        <v>25258342.123750016</v>
      </c>
      <c r="E53" s="31">
        <v>3098568.1778940968</v>
      </c>
      <c r="G53" s="31">
        <v>28176926.061630309</v>
      </c>
      <c r="H53" s="31">
        <v>3617909.8512372607</v>
      </c>
      <c r="J53" s="31">
        <v>26938372.633278493</v>
      </c>
      <c r="K53" s="31">
        <v>2720787.912692335</v>
      </c>
    </row>
    <row r="54" spans="2:11" x14ac:dyDescent="0.2">
      <c r="B54" s="8">
        <v>49</v>
      </c>
      <c r="C54" s="8" t="s">
        <v>185</v>
      </c>
      <c r="D54" s="31">
        <v>21721589.337456007</v>
      </c>
      <c r="E54" s="31">
        <v>1909118.603454391</v>
      </c>
      <c r="G54" s="31">
        <v>25577330.051615085</v>
      </c>
      <c r="H54" s="31">
        <v>2867041.0810229857</v>
      </c>
      <c r="J54" s="31">
        <v>25797665.966997501</v>
      </c>
      <c r="K54" s="31">
        <v>1923147.2065633337</v>
      </c>
    </row>
    <row r="55" spans="2:11" x14ac:dyDescent="0.2">
      <c r="B55" s="8">
        <v>50</v>
      </c>
      <c r="C55" s="8" t="s">
        <v>186</v>
      </c>
      <c r="D55" s="31">
        <v>16986668.270190112</v>
      </c>
      <c r="E55" s="31">
        <v>968052.98936140421</v>
      </c>
      <c r="G55" s="31">
        <v>16757384.752971468</v>
      </c>
      <c r="H55" s="31">
        <v>901191.25341876002</v>
      </c>
      <c r="J55" s="31">
        <v>14026687.189050391</v>
      </c>
      <c r="K55" s="31">
        <v>727572.14656901511</v>
      </c>
    </row>
    <row r="56" spans="2:11" x14ac:dyDescent="0.2">
      <c r="B56" s="8">
        <v>51</v>
      </c>
      <c r="C56" s="8" t="s">
        <v>187</v>
      </c>
      <c r="D56" s="31">
        <v>32643285.34767643</v>
      </c>
      <c r="E56" s="31">
        <v>4700831.4163614204</v>
      </c>
      <c r="G56" s="31">
        <v>36333340.605771355</v>
      </c>
      <c r="H56" s="31">
        <v>6181143.5377278812</v>
      </c>
      <c r="J56" s="31">
        <v>31746229.037373114</v>
      </c>
      <c r="K56" s="31">
        <v>4135357.4374599624</v>
      </c>
    </row>
    <row r="57" spans="2:11" x14ac:dyDescent="0.2">
      <c r="B57" s="8">
        <v>52</v>
      </c>
      <c r="C57" s="8" t="s">
        <v>188</v>
      </c>
      <c r="D57" s="31">
        <v>58580294.092096962</v>
      </c>
      <c r="E57" s="31">
        <v>12124449.25755793</v>
      </c>
      <c r="G57" s="31">
        <v>67676566.796429008</v>
      </c>
      <c r="H57" s="31">
        <v>16790260.092721973</v>
      </c>
      <c r="J57" s="31">
        <v>64985044.971545056</v>
      </c>
      <c r="K57" s="31">
        <v>9367465.2533073295</v>
      </c>
    </row>
    <row r="58" spans="2:11" x14ac:dyDescent="0.2">
      <c r="B58" s="8">
        <v>53</v>
      </c>
      <c r="C58" s="8" t="s">
        <v>189</v>
      </c>
      <c r="D58" s="31">
        <v>10042665.288780686</v>
      </c>
      <c r="E58" s="31">
        <v>1485594.4269362399</v>
      </c>
      <c r="G58" s="31">
        <v>10799898.031029908</v>
      </c>
      <c r="H58" s="31">
        <v>1505398.0031224927</v>
      </c>
      <c r="J58" s="31">
        <v>9870639.8419292606</v>
      </c>
      <c r="K58" s="31">
        <v>1365074.4454730561</v>
      </c>
    </row>
    <row r="59" spans="2:11" x14ac:dyDescent="0.2">
      <c r="B59" s="8">
        <v>54</v>
      </c>
      <c r="C59" s="8" t="s">
        <v>190</v>
      </c>
      <c r="D59" s="31">
        <v>22445810.768213265</v>
      </c>
      <c r="E59" s="31">
        <v>3681309.9845112897</v>
      </c>
      <c r="G59" s="31">
        <v>23682129.245813798</v>
      </c>
      <c r="H59" s="31">
        <v>4279206.8130142866</v>
      </c>
      <c r="J59" s="31">
        <v>22036872.59267607</v>
      </c>
      <c r="K59" s="31">
        <v>3459649.4715633532</v>
      </c>
    </row>
    <row r="60" spans="2:11" x14ac:dyDescent="0.2">
      <c r="B60" s="8">
        <v>55</v>
      </c>
      <c r="C60" s="8" t="s">
        <v>191</v>
      </c>
      <c r="D60" s="31">
        <v>9736330.3359269667</v>
      </c>
      <c r="E60" s="31">
        <v>716345.92781530914</v>
      </c>
      <c r="G60" s="31">
        <v>9821357.5654179938</v>
      </c>
      <c r="H60" s="31">
        <v>857117.57513282262</v>
      </c>
      <c r="J60" s="31">
        <v>9167078.2521452215</v>
      </c>
      <c r="K60" s="31">
        <v>643550.30272215232</v>
      </c>
    </row>
    <row r="61" spans="2:11" x14ac:dyDescent="0.2">
      <c r="B61" s="8">
        <v>56</v>
      </c>
      <c r="C61" s="8" t="s">
        <v>192</v>
      </c>
      <c r="D61" s="31">
        <v>8873008.5254095588</v>
      </c>
      <c r="E61" s="31">
        <v>740666.98842887033</v>
      </c>
      <c r="G61" s="31">
        <v>10042439.916768095</v>
      </c>
      <c r="H61" s="31">
        <v>741559.32832901308</v>
      </c>
      <c r="J61" s="31">
        <v>11047015.760803612</v>
      </c>
      <c r="K61" s="31">
        <v>677655.2130600079</v>
      </c>
    </row>
    <row r="62" spans="2:11" x14ac:dyDescent="0.2">
      <c r="B62" s="8">
        <v>57</v>
      </c>
      <c r="C62" s="8" t="s">
        <v>193</v>
      </c>
      <c r="D62" s="31">
        <v>41501518.551858321</v>
      </c>
      <c r="E62" s="31">
        <v>8274889.064437245</v>
      </c>
      <c r="G62" s="31">
        <v>49763769.745463096</v>
      </c>
      <c r="H62" s="31">
        <v>9650617.2775995713</v>
      </c>
      <c r="J62" s="31">
        <v>47027730.785130918</v>
      </c>
      <c r="K62" s="31">
        <v>6700768.5189793073</v>
      </c>
    </row>
    <row r="63" spans="2:11" x14ac:dyDescent="0.2">
      <c r="B63" s="8">
        <v>58</v>
      </c>
      <c r="C63" s="8" t="s">
        <v>194</v>
      </c>
      <c r="D63" s="31">
        <v>8300754.8061076608</v>
      </c>
      <c r="E63" s="31">
        <v>533559.00395995798</v>
      </c>
      <c r="G63" s="31">
        <v>9066011.3593282271</v>
      </c>
      <c r="H63" s="31">
        <v>708858.63759493886</v>
      </c>
      <c r="J63" s="31">
        <v>8013921.3847324457</v>
      </c>
      <c r="K63" s="31">
        <v>613209.89121718553</v>
      </c>
    </row>
    <row r="64" spans="2:11" x14ac:dyDescent="0.2">
      <c r="B64" s="8">
        <v>59</v>
      </c>
      <c r="C64" s="8" t="s">
        <v>195</v>
      </c>
      <c r="D64" s="31">
        <v>95887853.453525841</v>
      </c>
      <c r="E64" s="31">
        <v>23460649.291606512</v>
      </c>
      <c r="G64" s="31">
        <v>110465473.26495758</v>
      </c>
      <c r="H64" s="31">
        <v>31468599.101772193</v>
      </c>
      <c r="J64" s="31">
        <v>96687494.681606591</v>
      </c>
      <c r="K64" s="31">
        <v>28310897.92474471</v>
      </c>
    </row>
    <row r="65" spans="2:11" x14ac:dyDescent="0.2">
      <c r="B65" s="8">
        <v>60</v>
      </c>
      <c r="C65" s="8" t="s">
        <v>196</v>
      </c>
      <c r="D65" s="31">
        <v>12021989.657674123</v>
      </c>
      <c r="E65" s="31">
        <v>1703961.0084048735</v>
      </c>
      <c r="G65" s="31">
        <v>12370220.26757025</v>
      </c>
      <c r="H65" s="31">
        <v>2183888.7590509006</v>
      </c>
      <c r="J65" s="31">
        <v>11592951.850202702</v>
      </c>
      <c r="K65" s="31">
        <v>1902858.3978110566</v>
      </c>
    </row>
    <row r="66" spans="2:11" x14ac:dyDescent="0.2">
      <c r="B66" s="8">
        <v>61</v>
      </c>
      <c r="C66" s="8" t="s">
        <v>197</v>
      </c>
      <c r="D66" s="31">
        <v>45364578.839579798</v>
      </c>
      <c r="E66" s="31">
        <v>8069469.6576310936</v>
      </c>
      <c r="G66" s="31">
        <v>51639237.669584639</v>
      </c>
      <c r="H66" s="31">
        <v>10812097.191470526</v>
      </c>
      <c r="J66" s="31">
        <v>50552240.289429352</v>
      </c>
      <c r="K66" s="31">
        <v>7812551.5697142044</v>
      </c>
    </row>
    <row r="67" spans="2:11" x14ac:dyDescent="0.2">
      <c r="B67" s="8">
        <v>62</v>
      </c>
      <c r="C67" s="8" t="s">
        <v>198</v>
      </c>
      <c r="D67" s="31">
        <v>19346236.620218921</v>
      </c>
      <c r="E67" s="31">
        <v>2810072.0368749155</v>
      </c>
      <c r="G67" s="31">
        <v>19145445.710139472</v>
      </c>
      <c r="H67" s="31">
        <v>3260643.6751308586</v>
      </c>
      <c r="J67" s="31">
        <v>16762997.17930069</v>
      </c>
      <c r="K67" s="31">
        <v>2692949.5579137714</v>
      </c>
    </row>
    <row r="68" spans="2:11" x14ac:dyDescent="0.2">
      <c r="B68" s="8">
        <v>63</v>
      </c>
      <c r="C68" s="8" t="s">
        <v>199</v>
      </c>
      <c r="D68" s="31">
        <v>7826007.6402034136</v>
      </c>
      <c r="E68" s="31">
        <v>1062557.2377644074</v>
      </c>
      <c r="G68" s="31">
        <v>9415183.8000247888</v>
      </c>
      <c r="H68" s="31">
        <v>1150770.771172489</v>
      </c>
      <c r="J68" s="31">
        <v>7693651.6847961964</v>
      </c>
      <c r="K68" s="31">
        <v>1082794.4513463692</v>
      </c>
    </row>
    <row r="69" spans="2:11" x14ac:dyDescent="0.2">
      <c r="B69" s="8">
        <v>64</v>
      </c>
      <c r="C69" s="8" t="s">
        <v>200</v>
      </c>
      <c r="D69" s="31">
        <v>26564723.086354464</v>
      </c>
      <c r="E69" s="31">
        <v>4401189.5634172028</v>
      </c>
      <c r="G69" s="31">
        <v>27401618.362783335</v>
      </c>
      <c r="H69" s="31">
        <v>5461043.9592395481</v>
      </c>
      <c r="J69" s="31">
        <v>27367898.556032743</v>
      </c>
      <c r="K69" s="31">
        <v>3929353.2406545742</v>
      </c>
    </row>
    <row r="70" spans="2:11" x14ac:dyDescent="0.2">
      <c r="B70" s="8">
        <v>65</v>
      </c>
      <c r="C70" s="8" t="s">
        <v>201</v>
      </c>
      <c r="D70" s="31">
        <v>82632604.004285276</v>
      </c>
      <c r="E70" s="31">
        <v>10987195.844226455</v>
      </c>
      <c r="G70" s="31">
        <v>89775918.338662207</v>
      </c>
      <c r="H70" s="31">
        <v>12534025.593904357</v>
      </c>
      <c r="J70" s="31">
        <v>82466064.620242104</v>
      </c>
      <c r="K70" s="31">
        <v>11023297.11635541</v>
      </c>
    </row>
    <row r="71" spans="2:11" x14ac:dyDescent="0.2">
      <c r="B71" s="8">
        <v>66</v>
      </c>
      <c r="C71" s="8" t="s">
        <v>202</v>
      </c>
      <c r="D71" s="31">
        <v>15011675.582773836</v>
      </c>
      <c r="E71" s="31">
        <v>2541226.1723922337</v>
      </c>
      <c r="G71" s="31">
        <v>15660102.892329432</v>
      </c>
      <c r="H71" s="31">
        <v>2948065.5443904311</v>
      </c>
      <c r="J71" s="31">
        <v>15318365.622874603</v>
      </c>
      <c r="K71" s="31">
        <v>3094119.3958355584</v>
      </c>
    </row>
    <row r="72" spans="2:11" x14ac:dyDescent="0.2">
      <c r="B72" s="8">
        <v>67</v>
      </c>
      <c r="C72" s="8" t="s">
        <v>203</v>
      </c>
      <c r="D72" s="31">
        <v>14847065.756332781</v>
      </c>
      <c r="E72" s="31">
        <v>2536100.8851776728</v>
      </c>
      <c r="G72" s="31">
        <v>16128391.938693633</v>
      </c>
      <c r="H72" s="31">
        <v>2649450.748179262</v>
      </c>
      <c r="J72" s="31">
        <v>14544073.925226565</v>
      </c>
      <c r="K72" s="31">
        <v>2809600.7926375666</v>
      </c>
    </row>
    <row r="73" spans="2:11" x14ac:dyDescent="0.2">
      <c r="B73" s="8">
        <v>68</v>
      </c>
      <c r="C73" s="8" t="s">
        <v>204</v>
      </c>
      <c r="D73" s="31">
        <v>32086348.737788677</v>
      </c>
      <c r="E73" s="31">
        <v>3973289.3736851085</v>
      </c>
      <c r="G73" s="31">
        <v>35046295.594028756</v>
      </c>
      <c r="H73" s="31">
        <v>4969774.9617498843</v>
      </c>
      <c r="J73" s="31">
        <v>32182616.935452241</v>
      </c>
      <c r="K73" s="31">
        <v>3732853.6503185201</v>
      </c>
    </row>
    <row r="74" spans="2:11" x14ac:dyDescent="0.2">
      <c r="B74" s="8">
        <v>69</v>
      </c>
      <c r="C74" s="8" t="s">
        <v>205</v>
      </c>
      <c r="D74" s="31">
        <v>37179079.876084104</v>
      </c>
      <c r="E74" s="31">
        <v>6596659.8342486685</v>
      </c>
      <c r="G74" s="31">
        <v>40135947.64028237</v>
      </c>
      <c r="H74" s="31">
        <v>8013254.7103136666</v>
      </c>
      <c r="J74" s="31">
        <v>38745511.231082201</v>
      </c>
      <c r="K74" s="31">
        <v>5875272.7815230889</v>
      </c>
    </row>
    <row r="75" spans="2:11" x14ac:dyDescent="0.2">
      <c r="B75" s="8">
        <v>70</v>
      </c>
      <c r="C75" s="8" t="s">
        <v>206</v>
      </c>
      <c r="D75" s="31">
        <v>14752581.233320532</v>
      </c>
      <c r="E75" s="31">
        <v>1588238.384954425</v>
      </c>
      <c r="G75" s="31">
        <v>15423158.53397629</v>
      </c>
      <c r="H75" s="31">
        <v>1886335.5293081568</v>
      </c>
      <c r="J75" s="31">
        <v>14563896.757955734</v>
      </c>
      <c r="K75" s="31">
        <v>1253942.0822749964</v>
      </c>
    </row>
    <row r="76" spans="2:11" x14ac:dyDescent="0.2">
      <c r="B76" s="8">
        <v>71</v>
      </c>
      <c r="C76" s="8" t="s">
        <v>207</v>
      </c>
      <c r="D76" s="31">
        <v>30539654.70499897</v>
      </c>
      <c r="E76" s="31">
        <v>4193282.7285792027</v>
      </c>
      <c r="G76" s="31">
        <v>30675948.781491309</v>
      </c>
      <c r="H76" s="31">
        <v>4879634.0967131043</v>
      </c>
      <c r="J76" s="31">
        <v>24271855.008700017</v>
      </c>
      <c r="K76" s="31">
        <v>3781336.631720772</v>
      </c>
    </row>
    <row r="77" spans="2:11" x14ac:dyDescent="0.2">
      <c r="B77" s="8">
        <v>72</v>
      </c>
      <c r="C77" s="8" t="s">
        <v>208</v>
      </c>
      <c r="D77" s="31">
        <v>20024951.884055939</v>
      </c>
      <c r="E77" s="31">
        <v>4373139.9528728845</v>
      </c>
      <c r="G77" s="31">
        <v>21970676.053694878</v>
      </c>
      <c r="H77" s="31">
        <v>4911644.2025139984</v>
      </c>
      <c r="J77" s="31">
        <v>19745995.540376734</v>
      </c>
      <c r="K77" s="31">
        <v>4873895.5235981653</v>
      </c>
    </row>
    <row r="78" spans="2:11" x14ac:dyDescent="0.2">
      <c r="B78" s="8">
        <v>73</v>
      </c>
      <c r="C78" s="8" t="s">
        <v>209</v>
      </c>
      <c r="D78" s="31">
        <v>11322033.49869363</v>
      </c>
      <c r="E78" s="31">
        <v>1184768.6039092608</v>
      </c>
      <c r="G78" s="31">
        <v>11526533.198891483</v>
      </c>
      <c r="H78" s="31">
        <v>1357455.8640188435</v>
      </c>
      <c r="J78" s="31">
        <v>12803502.966986313</v>
      </c>
      <c r="K78" s="31">
        <v>1303494.5459161608</v>
      </c>
    </row>
    <row r="79" spans="2:11" x14ac:dyDescent="0.2">
      <c r="B79" s="8">
        <v>74</v>
      </c>
      <c r="C79" s="8" t="s">
        <v>210</v>
      </c>
      <c r="D79" s="31">
        <v>37997193.031099588</v>
      </c>
      <c r="E79" s="31">
        <v>4744144.4295818973</v>
      </c>
      <c r="G79" s="31">
        <v>42632473.652054712</v>
      </c>
      <c r="H79" s="31">
        <v>6284740.7899696091</v>
      </c>
      <c r="J79" s="31">
        <v>45000282.233237982</v>
      </c>
      <c r="K79" s="31">
        <v>6272150.7031171471</v>
      </c>
    </row>
    <row r="80" spans="2:11" x14ac:dyDescent="0.2">
      <c r="B80" s="8">
        <v>75</v>
      </c>
      <c r="C80" s="8" t="s">
        <v>211</v>
      </c>
      <c r="D80" s="31">
        <v>20087116.354883373</v>
      </c>
      <c r="E80" s="31">
        <v>2461234.110566556</v>
      </c>
      <c r="G80" s="31">
        <v>21096685.7329158</v>
      </c>
      <c r="H80" s="31">
        <v>2578120.1623667497</v>
      </c>
      <c r="J80" s="31">
        <v>22846207.927016888</v>
      </c>
      <c r="K80" s="31">
        <v>2642435.1472785338</v>
      </c>
    </row>
    <row r="81" spans="2:11" x14ac:dyDescent="0.2">
      <c r="B81" s="8">
        <v>76</v>
      </c>
      <c r="C81" s="8" t="s">
        <v>212</v>
      </c>
      <c r="D81" s="31">
        <v>19098479.696078736</v>
      </c>
      <c r="E81" s="31">
        <v>3850855.4195899144</v>
      </c>
      <c r="G81" s="31">
        <v>20510922.79340269</v>
      </c>
      <c r="H81" s="31">
        <v>4302620.7306446712</v>
      </c>
      <c r="J81" s="31">
        <v>18909842.894732054</v>
      </c>
      <c r="K81" s="31">
        <v>5128751.5369024435</v>
      </c>
    </row>
    <row r="82" spans="2:11" x14ac:dyDescent="0.2">
      <c r="B82" s="8">
        <v>77</v>
      </c>
      <c r="C82" s="8" t="s">
        <v>213</v>
      </c>
      <c r="D82" s="31">
        <v>35836344.196701452</v>
      </c>
      <c r="E82" s="31">
        <v>5697595.3579544462</v>
      </c>
      <c r="G82" s="31">
        <v>39331983.503968269</v>
      </c>
      <c r="H82" s="31">
        <v>7694284.5033431659</v>
      </c>
      <c r="J82" s="31">
        <v>38406500.378422484</v>
      </c>
      <c r="K82" s="31">
        <v>5333805.9555946281</v>
      </c>
    </row>
    <row r="83" spans="2:11" x14ac:dyDescent="0.2">
      <c r="B83" s="8">
        <v>78</v>
      </c>
      <c r="C83" s="8" t="s">
        <v>214</v>
      </c>
      <c r="D83" s="31">
        <v>131923247.88076688</v>
      </c>
      <c r="E83" s="31">
        <v>22746295.954641614</v>
      </c>
      <c r="G83" s="31">
        <v>149560922.02551442</v>
      </c>
      <c r="H83" s="31">
        <v>28729668.860241041</v>
      </c>
      <c r="J83" s="31">
        <v>147973345.87874565</v>
      </c>
      <c r="K83" s="31">
        <v>19563137.94854816</v>
      </c>
    </row>
    <row r="84" spans="2:11" x14ac:dyDescent="0.2">
      <c r="B84" s="8">
        <v>79</v>
      </c>
      <c r="C84" s="8" t="s">
        <v>215</v>
      </c>
      <c r="D84" s="31">
        <v>25211138.527856361</v>
      </c>
      <c r="E84" s="31">
        <v>4635592.4186927062</v>
      </c>
      <c r="G84" s="31">
        <v>28715264.762319572</v>
      </c>
      <c r="H84" s="31">
        <v>5717328.0901134005</v>
      </c>
      <c r="J84" s="31">
        <v>23216853.025082015</v>
      </c>
      <c r="K84" s="31">
        <v>3943691.8809267692</v>
      </c>
    </row>
    <row r="85" spans="2:11" x14ac:dyDescent="0.2">
      <c r="B85" s="8">
        <v>80</v>
      </c>
      <c r="C85" s="8" t="s">
        <v>216</v>
      </c>
      <c r="D85" s="31">
        <v>26106985.833708342</v>
      </c>
      <c r="E85" s="31">
        <v>4793859.5620974395</v>
      </c>
      <c r="G85" s="31">
        <v>27306003.65273653</v>
      </c>
      <c r="H85" s="31">
        <v>5286880.2366582183</v>
      </c>
      <c r="J85" s="31">
        <v>23787124.178763557</v>
      </c>
      <c r="K85" s="31">
        <v>3946687.7293392411</v>
      </c>
    </row>
    <row r="86" spans="2:11" x14ac:dyDescent="0.2">
      <c r="B86" s="8">
        <v>81</v>
      </c>
      <c r="C86" s="8" t="s">
        <v>217</v>
      </c>
      <c r="D86" s="31">
        <v>27416172.89538734</v>
      </c>
      <c r="E86" s="31">
        <v>4960392.0129764294</v>
      </c>
      <c r="G86" s="31">
        <v>31043547.504978251</v>
      </c>
      <c r="H86" s="31">
        <v>6175179.8798077703</v>
      </c>
      <c r="J86" s="31">
        <v>28320534.973580495</v>
      </c>
      <c r="K86" s="31">
        <v>5386686.5366490008</v>
      </c>
    </row>
    <row r="87" spans="2:11" x14ac:dyDescent="0.2">
      <c r="B87" s="8">
        <v>82</v>
      </c>
      <c r="C87" s="8" t="s">
        <v>218</v>
      </c>
      <c r="D87" s="31">
        <v>14281793.674091913</v>
      </c>
      <c r="E87" s="31">
        <v>1416794.3186117103</v>
      </c>
      <c r="G87" s="31">
        <v>14453272.826288724</v>
      </c>
      <c r="H87" s="31">
        <v>1832950.4199550799</v>
      </c>
      <c r="J87" s="31">
        <v>13586947.968589723</v>
      </c>
      <c r="K87" s="31">
        <v>1075301.8819575661</v>
      </c>
    </row>
    <row r="88" spans="2:11" x14ac:dyDescent="0.2">
      <c r="B88" s="8">
        <v>83</v>
      </c>
      <c r="C88" s="8" t="s">
        <v>219</v>
      </c>
      <c r="D88" s="31">
        <v>15060656.829109313</v>
      </c>
      <c r="E88" s="31">
        <v>1603154.588556269</v>
      </c>
      <c r="G88" s="31">
        <v>16002577.440739857</v>
      </c>
      <c r="H88" s="31">
        <v>1936282.7044824178</v>
      </c>
      <c r="J88" s="31">
        <v>15737379.317239931</v>
      </c>
      <c r="K88" s="31">
        <v>1761845.9372502039</v>
      </c>
    </row>
    <row r="89" spans="2:11" x14ac:dyDescent="0.2">
      <c r="B89" s="8">
        <v>84</v>
      </c>
      <c r="C89" s="8" t="s">
        <v>220</v>
      </c>
      <c r="D89" s="31">
        <v>18265420.479744487</v>
      </c>
      <c r="E89" s="31">
        <v>2721309.3401492899</v>
      </c>
      <c r="G89" s="31">
        <v>18696985.682495788</v>
      </c>
      <c r="H89" s="31">
        <v>803882.10123265628</v>
      </c>
      <c r="J89" s="31">
        <v>15022405.864746204</v>
      </c>
      <c r="K89" s="31">
        <v>670268.09014416719</v>
      </c>
    </row>
    <row r="90" spans="2:11" x14ac:dyDescent="0.2">
      <c r="B90" s="8">
        <v>85</v>
      </c>
      <c r="C90" s="8" t="s">
        <v>221</v>
      </c>
      <c r="D90" s="31">
        <v>12210241.276258705</v>
      </c>
      <c r="E90" s="31">
        <v>2014453.891019942</v>
      </c>
      <c r="G90" s="31">
        <v>12024062.654835021</v>
      </c>
      <c r="H90" s="31">
        <v>2244925.4159749015</v>
      </c>
      <c r="J90" s="31">
        <v>10142119.648258921</v>
      </c>
      <c r="K90" s="31">
        <v>1728002.7273685234</v>
      </c>
    </row>
    <row r="91" spans="2:11" x14ac:dyDescent="0.2">
      <c r="B91" s="8">
        <v>86</v>
      </c>
      <c r="C91" s="8" t="s">
        <v>222</v>
      </c>
      <c r="D91" s="31">
        <v>16558883.644730104</v>
      </c>
      <c r="E91" s="31">
        <v>2914308.398869927</v>
      </c>
      <c r="G91" s="31">
        <v>18813457.195595376</v>
      </c>
      <c r="H91" s="31">
        <v>3363999.4961755625</v>
      </c>
      <c r="J91" s="31">
        <v>16574448.491959123</v>
      </c>
      <c r="K91" s="31">
        <v>2820223.0573238488</v>
      </c>
    </row>
    <row r="92" spans="2:11" x14ac:dyDescent="0.2">
      <c r="B92" s="8">
        <v>87</v>
      </c>
      <c r="C92" s="8" t="s">
        <v>223</v>
      </c>
      <c r="D92" s="31">
        <v>28444914.679548737</v>
      </c>
      <c r="E92" s="31">
        <v>4454646.2282136716</v>
      </c>
      <c r="G92" s="31">
        <v>28302012.495783232</v>
      </c>
      <c r="H92" s="31">
        <v>5417273.1477458552</v>
      </c>
      <c r="J92" s="31">
        <v>28473429.913142174</v>
      </c>
      <c r="K92" s="31">
        <v>3984132.6459323629</v>
      </c>
    </row>
    <row r="93" spans="2:11" x14ac:dyDescent="0.2">
      <c r="B93" s="8">
        <v>88</v>
      </c>
      <c r="C93" s="8" t="s">
        <v>224</v>
      </c>
      <c r="D93" s="31">
        <v>12498913.980858047</v>
      </c>
      <c r="E93" s="31">
        <v>638041.04631528363</v>
      </c>
      <c r="G93" s="31">
        <v>12575226.840603629</v>
      </c>
      <c r="H93" s="31">
        <v>676174.06288370793</v>
      </c>
      <c r="J93" s="31">
        <v>10329865.650352163</v>
      </c>
      <c r="K93" s="31">
        <v>571197.78117144899</v>
      </c>
    </row>
    <row r="94" spans="2:11" x14ac:dyDescent="0.2">
      <c r="B94" s="8">
        <v>89</v>
      </c>
      <c r="C94" s="8" t="s">
        <v>225</v>
      </c>
      <c r="D94" s="31">
        <v>297893313.67835367</v>
      </c>
      <c r="E94" s="31">
        <v>41543459.621538281</v>
      </c>
      <c r="G94" s="31">
        <v>331280797.61863935</v>
      </c>
      <c r="H94" s="31">
        <v>52671038.059680089</v>
      </c>
      <c r="J94" s="31">
        <v>306158602.81608438</v>
      </c>
      <c r="K94" s="31">
        <v>36670870.097807057</v>
      </c>
    </row>
    <row r="95" spans="2:11" x14ac:dyDescent="0.2">
      <c r="B95" s="8">
        <v>90</v>
      </c>
      <c r="C95" s="8" t="s">
        <v>226</v>
      </c>
      <c r="D95" s="31">
        <v>10173119.279016132</v>
      </c>
      <c r="E95" s="31">
        <v>800908.14183417405</v>
      </c>
      <c r="G95" s="31">
        <v>10383681.93336772</v>
      </c>
      <c r="H95" s="31">
        <v>810424.54330271622</v>
      </c>
      <c r="J95" s="31">
        <v>9383977.9946877621</v>
      </c>
      <c r="K95" s="31">
        <v>602978.0263201599</v>
      </c>
    </row>
    <row r="96" spans="2:11" x14ac:dyDescent="0.2">
      <c r="B96" s="8">
        <v>91</v>
      </c>
      <c r="C96" s="8" t="s">
        <v>227</v>
      </c>
      <c r="D96" s="31">
        <v>10333562.744914912</v>
      </c>
      <c r="E96" s="31">
        <v>1979051.0317284195</v>
      </c>
      <c r="G96" s="31">
        <v>11948188.295440834</v>
      </c>
      <c r="H96" s="31">
        <v>2078889.1931900887</v>
      </c>
      <c r="J96" s="31">
        <v>11644626.125414386</v>
      </c>
      <c r="K96" s="31">
        <v>2147405.3763683802</v>
      </c>
    </row>
    <row r="97" spans="2:11" x14ac:dyDescent="0.2">
      <c r="B97" s="8">
        <v>92</v>
      </c>
      <c r="C97" s="8" t="s">
        <v>228</v>
      </c>
      <c r="D97" s="31">
        <v>14291328.057750469</v>
      </c>
      <c r="E97" s="31">
        <v>3088253.6437983816</v>
      </c>
      <c r="G97" s="31">
        <v>15204476.018914932</v>
      </c>
      <c r="H97" s="31">
        <v>3916709.6667885222</v>
      </c>
      <c r="J97" s="31">
        <v>13664704.144476345</v>
      </c>
      <c r="K97" s="31">
        <v>2612019.0871756701</v>
      </c>
    </row>
    <row r="98" spans="2:11" x14ac:dyDescent="0.2">
      <c r="B98" s="8">
        <v>93</v>
      </c>
      <c r="C98" s="8" t="s">
        <v>229</v>
      </c>
      <c r="D98" s="31">
        <v>24387642.775561661</v>
      </c>
      <c r="E98" s="31">
        <v>5133726.6741784867</v>
      </c>
      <c r="G98" s="31">
        <v>26019861.612199228</v>
      </c>
      <c r="H98" s="31">
        <v>5562529.1976163723</v>
      </c>
      <c r="J98" s="31">
        <v>28441044.582555778</v>
      </c>
      <c r="K98" s="31">
        <v>6560266.5185788609</v>
      </c>
    </row>
    <row r="99" spans="2:11" x14ac:dyDescent="0.2">
      <c r="B99" s="8">
        <v>94</v>
      </c>
      <c r="C99" s="8" t="s">
        <v>230</v>
      </c>
      <c r="D99" s="31">
        <v>26285879.687827848</v>
      </c>
      <c r="E99" s="31">
        <v>4543500.5242434554</v>
      </c>
      <c r="G99" s="31">
        <v>27452713.414588585</v>
      </c>
      <c r="H99" s="31">
        <v>5487536.4003282301</v>
      </c>
      <c r="J99" s="31">
        <v>28432195.879853886</v>
      </c>
      <c r="K99" s="31">
        <v>3594241.1189141301</v>
      </c>
    </row>
    <row r="100" spans="2:11" x14ac:dyDescent="0.2">
      <c r="B100" s="8">
        <v>96</v>
      </c>
      <c r="C100" s="8" t="s">
        <v>231</v>
      </c>
      <c r="D100" s="31">
        <v>36110257.343406357</v>
      </c>
      <c r="E100" s="31">
        <v>8126609.3189794207</v>
      </c>
      <c r="G100" s="31">
        <v>40844500.546502896</v>
      </c>
      <c r="H100" s="31">
        <v>9913167.293013718</v>
      </c>
      <c r="J100" s="31">
        <v>39091023.141440421</v>
      </c>
      <c r="K100" s="31">
        <v>9401250.7997728419</v>
      </c>
    </row>
    <row r="101" spans="2:11" x14ac:dyDescent="0.2">
      <c r="B101" s="8">
        <v>97</v>
      </c>
      <c r="C101" s="8" t="s">
        <v>232</v>
      </c>
      <c r="D101" s="31">
        <v>61014079.675224669</v>
      </c>
      <c r="E101" s="31">
        <v>8829211.5125048663</v>
      </c>
      <c r="G101" s="31">
        <v>65685408.430523507</v>
      </c>
      <c r="H101" s="31">
        <v>10308338.109504793</v>
      </c>
      <c r="J101" s="31">
        <v>62837804.715148613</v>
      </c>
      <c r="K101" s="31">
        <v>9059720.0535215139</v>
      </c>
    </row>
    <row r="102" spans="2:11" x14ac:dyDescent="0.2">
      <c r="B102" s="8">
        <v>98</v>
      </c>
      <c r="C102" s="8" t="s">
        <v>233</v>
      </c>
      <c r="D102" s="31">
        <v>11853636.854453882</v>
      </c>
      <c r="E102" s="31">
        <v>914684.17641196225</v>
      </c>
      <c r="G102" s="31">
        <v>12235801.359885875</v>
      </c>
      <c r="H102" s="31">
        <v>895647.84484694945</v>
      </c>
      <c r="J102" s="31">
        <v>12747901.627184298</v>
      </c>
      <c r="K102" s="31">
        <v>733413.87828188017</v>
      </c>
    </row>
    <row r="103" spans="2:11" x14ac:dyDescent="0.2">
      <c r="B103" s="8">
        <v>99</v>
      </c>
      <c r="C103" s="8" t="s">
        <v>234</v>
      </c>
      <c r="D103" s="31">
        <v>43717295.07780572</v>
      </c>
      <c r="E103" s="31">
        <v>8086028.6662422279</v>
      </c>
      <c r="G103" s="31">
        <v>49064635.653128907</v>
      </c>
      <c r="H103" s="31">
        <v>10777183.270458927</v>
      </c>
      <c r="J103" s="31">
        <v>44832501.01727856</v>
      </c>
      <c r="K103" s="31">
        <v>6857273.1989656873</v>
      </c>
    </row>
    <row r="104" spans="2:11" x14ac:dyDescent="0.2">
      <c r="B104" s="8">
        <v>100</v>
      </c>
      <c r="C104" s="8" t="s">
        <v>235</v>
      </c>
      <c r="D104" s="31">
        <v>21317830.210973717</v>
      </c>
      <c r="E104" s="31">
        <v>6119999.8853246225</v>
      </c>
      <c r="G104" s="31">
        <v>25029211.873515807</v>
      </c>
      <c r="H104" s="31">
        <v>6900792.6490804218</v>
      </c>
      <c r="J104" s="31">
        <v>25774550.22577551</v>
      </c>
      <c r="K104" s="31">
        <v>6852762.3500696039</v>
      </c>
    </row>
    <row r="105" spans="2:11" x14ac:dyDescent="0.2">
      <c r="B105" s="8">
        <v>101</v>
      </c>
      <c r="C105" s="8" t="s">
        <v>236</v>
      </c>
      <c r="D105" s="31">
        <v>781264080.57630086</v>
      </c>
      <c r="E105" s="31">
        <v>82371199.313487664</v>
      </c>
      <c r="G105" s="31">
        <v>866202317.171121</v>
      </c>
      <c r="H105" s="31">
        <v>102092258.35865822</v>
      </c>
      <c r="J105" s="31">
        <v>821142624.40273321</v>
      </c>
      <c r="K105" s="31">
        <v>74862230.172392145</v>
      </c>
    </row>
    <row r="106" spans="2:11" x14ac:dyDescent="0.2">
      <c r="B106" s="8">
        <v>102</v>
      </c>
      <c r="C106" s="8" t="s">
        <v>237</v>
      </c>
      <c r="D106" s="31">
        <v>27488642.942793537</v>
      </c>
      <c r="E106" s="31">
        <v>4567322.9757287372</v>
      </c>
      <c r="G106" s="31">
        <v>29057278.911536362</v>
      </c>
      <c r="H106" s="31">
        <v>5373355.3511864254</v>
      </c>
      <c r="J106" s="31">
        <v>28292251.609004021</v>
      </c>
      <c r="K106" s="31">
        <v>3791311.339657479</v>
      </c>
    </row>
    <row r="107" spans="2:11" x14ac:dyDescent="0.2">
      <c r="B107" s="8">
        <v>103</v>
      </c>
      <c r="C107" s="8" t="s">
        <v>238</v>
      </c>
      <c r="D107" s="31">
        <v>20680786.193335578</v>
      </c>
      <c r="E107" s="31">
        <v>2580540.4946150137</v>
      </c>
      <c r="G107" s="31">
        <v>21657993.135333911</v>
      </c>
      <c r="H107" s="31">
        <v>3385868.980099862</v>
      </c>
      <c r="J107" s="31">
        <v>23966183.565147236</v>
      </c>
      <c r="K107" s="31">
        <v>2229945.0763020501</v>
      </c>
    </row>
    <row r="108" spans="2:11" x14ac:dyDescent="0.2">
      <c r="B108" s="8">
        <v>104</v>
      </c>
      <c r="C108" s="8" t="s">
        <v>239</v>
      </c>
      <c r="D108" s="31">
        <v>15317928.785807757</v>
      </c>
      <c r="E108" s="31">
        <v>2161959.0773272007</v>
      </c>
      <c r="G108" s="31">
        <v>15273337.219590211</v>
      </c>
      <c r="H108" s="31">
        <v>2777892.6925144698</v>
      </c>
      <c r="J108" s="31">
        <v>14390896.218656808</v>
      </c>
      <c r="K108" s="31">
        <v>1984323.5903151315</v>
      </c>
    </row>
    <row r="109" spans="2:11" x14ac:dyDescent="0.2">
      <c r="B109" s="8">
        <v>105</v>
      </c>
      <c r="C109" s="8" t="s">
        <v>240</v>
      </c>
      <c r="D109" s="31">
        <v>13096858.972365268</v>
      </c>
      <c r="E109" s="31">
        <v>1625082.488104779</v>
      </c>
      <c r="G109" s="31">
        <v>13416209.219905877</v>
      </c>
      <c r="H109" s="31">
        <v>1935134.0963821465</v>
      </c>
      <c r="J109" s="31">
        <v>12441634.181778599</v>
      </c>
      <c r="K109" s="31">
        <v>1463467.0354648337</v>
      </c>
    </row>
    <row r="110" spans="2:11" x14ac:dyDescent="0.2">
      <c r="B110" s="8">
        <v>106</v>
      </c>
      <c r="C110" s="8" t="s">
        <v>241</v>
      </c>
      <c r="D110" s="31">
        <v>39621189.168443866</v>
      </c>
      <c r="E110" s="31">
        <v>6962670.7920966353</v>
      </c>
      <c r="G110" s="31">
        <v>38603672.126706116</v>
      </c>
      <c r="H110" s="31">
        <v>7692222.8466329733</v>
      </c>
      <c r="J110" s="31">
        <v>41169734.077221483</v>
      </c>
      <c r="K110" s="31">
        <v>6521988.7466166131</v>
      </c>
    </row>
    <row r="111" spans="2:11" x14ac:dyDescent="0.2">
      <c r="B111" s="8">
        <v>107</v>
      </c>
      <c r="C111" s="8" t="s">
        <v>242</v>
      </c>
      <c r="D111" s="31">
        <v>41439963.872198574</v>
      </c>
      <c r="E111" s="31">
        <v>7135483.9145219773</v>
      </c>
      <c r="G111" s="31">
        <v>45868877.845956005</v>
      </c>
      <c r="H111" s="31">
        <v>7261155.7822833741</v>
      </c>
      <c r="J111" s="31">
        <v>40264487.795260802</v>
      </c>
      <c r="K111" s="31">
        <v>5146832.1689584684</v>
      </c>
    </row>
    <row r="112" spans="2:11" x14ac:dyDescent="0.2">
      <c r="B112" s="8">
        <v>108</v>
      </c>
      <c r="C112" s="8" t="s">
        <v>243</v>
      </c>
      <c r="D112" s="31">
        <v>63253223.952453032</v>
      </c>
      <c r="E112" s="31">
        <v>11288983.548604337</v>
      </c>
      <c r="G112" s="31">
        <v>66608828.703898132</v>
      </c>
      <c r="H112" s="31">
        <v>13840679.160028748</v>
      </c>
      <c r="J112" s="31">
        <v>63102423.415439107</v>
      </c>
      <c r="K112" s="31">
        <v>10110478.934131486</v>
      </c>
    </row>
    <row r="113" spans="2:11" x14ac:dyDescent="0.2">
      <c r="B113" s="8">
        <v>109</v>
      </c>
      <c r="C113" s="8" t="s">
        <v>244</v>
      </c>
      <c r="D113" s="31">
        <v>26825757.862721622</v>
      </c>
      <c r="E113" s="31">
        <v>3719593.4600013494</v>
      </c>
      <c r="G113" s="31">
        <v>28373285.584373564</v>
      </c>
      <c r="H113" s="31">
        <v>4537222.6618198929</v>
      </c>
      <c r="J113" s="31">
        <v>28461269.73982098</v>
      </c>
      <c r="K113" s="31">
        <v>3109085.4762891643</v>
      </c>
    </row>
    <row r="114" spans="2:11" x14ac:dyDescent="0.2">
      <c r="B114" s="8">
        <v>110</v>
      </c>
      <c r="C114" s="8" t="s">
        <v>245</v>
      </c>
      <c r="D114" s="31">
        <v>14690277.334587311</v>
      </c>
      <c r="E114" s="31">
        <v>999614.30098067643</v>
      </c>
      <c r="G114" s="31">
        <v>14701152.396166971</v>
      </c>
      <c r="H114" s="31">
        <v>1121177.3295836269</v>
      </c>
      <c r="J114" s="31">
        <v>12026077.145051382</v>
      </c>
      <c r="K114" s="31">
        <v>837406.69967168267</v>
      </c>
    </row>
    <row r="115" spans="2:11" x14ac:dyDescent="0.2">
      <c r="B115" s="8">
        <v>111</v>
      </c>
      <c r="C115" s="8" t="s">
        <v>246</v>
      </c>
      <c r="D115" s="31">
        <v>20287325.346456401</v>
      </c>
      <c r="E115" s="31">
        <v>3281828.5346034151</v>
      </c>
      <c r="G115" s="31">
        <v>23390156.213298805</v>
      </c>
      <c r="H115" s="31">
        <v>3754338.8750160779</v>
      </c>
      <c r="J115" s="31">
        <v>24792412.76909513</v>
      </c>
      <c r="K115" s="31">
        <v>5212644.0407853331</v>
      </c>
    </row>
    <row r="116" spans="2:11" x14ac:dyDescent="0.2">
      <c r="B116" s="8">
        <v>112</v>
      </c>
      <c r="C116" s="8" t="s">
        <v>247</v>
      </c>
      <c r="D116" s="31">
        <v>15682024.200749051</v>
      </c>
      <c r="E116" s="31">
        <v>1064501.1413046927</v>
      </c>
      <c r="G116" s="31">
        <v>19055685.735876393</v>
      </c>
      <c r="H116" s="31">
        <v>1065783.6297333299</v>
      </c>
      <c r="J116" s="31">
        <v>21303522.435623966</v>
      </c>
      <c r="K116" s="31">
        <v>973939.37733195024</v>
      </c>
    </row>
    <row r="117" spans="2:11" x14ac:dyDescent="0.2">
      <c r="B117" s="8">
        <v>113</v>
      </c>
      <c r="C117" s="8" t="s">
        <v>248</v>
      </c>
      <c r="D117" s="31">
        <v>3969015.5941755362</v>
      </c>
      <c r="E117" s="31">
        <v>392197.31690218789</v>
      </c>
      <c r="G117" s="31">
        <v>5265794.3161362112</v>
      </c>
      <c r="H117" s="31">
        <v>392669.82792275207</v>
      </c>
      <c r="J117" s="31">
        <v>5574491.9143024096</v>
      </c>
      <c r="K117" s="31">
        <v>358831.38775196666</v>
      </c>
    </row>
    <row r="118" spans="2:11" x14ac:dyDescent="0.2">
      <c r="B118" s="8">
        <v>114</v>
      </c>
      <c r="C118" s="8" t="s">
        <v>249</v>
      </c>
      <c r="D118" s="31">
        <v>11284829.009240806</v>
      </c>
      <c r="E118" s="31">
        <v>1974832.5622689114</v>
      </c>
      <c r="G118" s="31">
        <v>12292251.175340105</v>
      </c>
      <c r="H118" s="31">
        <v>2490799.00790074</v>
      </c>
      <c r="J118" s="31">
        <v>12188142.200061934</v>
      </c>
      <c r="K118" s="31">
        <v>1760633.1075319122</v>
      </c>
    </row>
    <row r="119" spans="2:11" x14ac:dyDescent="0.2">
      <c r="B119" s="8">
        <v>115</v>
      </c>
      <c r="C119" s="8" t="s">
        <v>250</v>
      </c>
      <c r="D119" s="31">
        <v>9674398.3929037135</v>
      </c>
      <c r="E119" s="31">
        <v>1258752.034264267</v>
      </c>
      <c r="G119" s="31">
        <v>10815615.790499132</v>
      </c>
      <c r="H119" s="31">
        <v>2099530.9873444126</v>
      </c>
      <c r="J119" s="31">
        <v>10747734.649939621</v>
      </c>
      <c r="K119" s="31">
        <v>1121806.1344889069</v>
      </c>
    </row>
    <row r="120" spans="2:11" x14ac:dyDescent="0.2">
      <c r="B120" s="8">
        <v>116</v>
      </c>
      <c r="C120" s="8" t="s">
        <v>251</v>
      </c>
      <c r="D120" s="31">
        <v>7803034.6147160251</v>
      </c>
      <c r="E120" s="31">
        <v>1276019.507992618</v>
      </c>
      <c r="G120" s="31">
        <v>8511533.2124403231</v>
      </c>
      <c r="H120" s="31">
        <v>1450144.9078262362</v>
      </c>
      <c r="J120" s="31">
        <v>8278672.3846624605</v>
      </c>
      <c r="K120" s="31">
        <v>1018298.662620822</v>
      </c>
    </row>
    <row r="121" spans="2:11" x14ac:dyDescent="0.2">
      <c r="B121" s="8">
        <v>117</v>
      </c>
      <c r="C121" s="8" t="s">
        <v>252</v>
      </c>
      <c r="D121" s="31">
        <v>7556000.7708463529</v>
      </c>
      <c r="E121" s="31">
        <v>785584.3223687436</v>
      </c>
      <c r="G121" s="31">
        <v>10715375.280656889</v>
      </c>
      <c r="H121" s="31">
        <v>1347496.1475648459</v>
      </c>
      <c r="J121" s="31">
        <v>10513397.134312179</v>
      </c>
      <c r="K121" s="31">
        <v>638153.09884908586</v>
      </c>
    </row>
    <row r="122" spans="2:11" x14ac:dyDescent="0.2">
      <c r="B122" s="8">
        <v>118</v>
      </c>
      <c r="C122" s="8" t="s">
        <v>253</v>
      </c>
      <c r="D122" s="31">
        <v>3832092.924229071</v>
      </c>
      <c r="E122" s="31">
        <v>862357.1030996776</v>
      </c>
      <c r="G122" s="31">
        <v>4458894.6708951574</v>
      </c>
      <c r="H122" s="31">
        <v>939284.22916540492</v>
      </c>
      <c r="J122" s="31">
        <v>4588925.2198127192</v>
      </c>
      <c r="K122" s="31">
        <v>693929.70283885044</v>
      </c>
    </row>
    <row r="123" spans="2:11" x14ac:dyDescent="0.2">
      <c r="B123" s="8">
        <v>119</v>
      </c>
      <c r="C123" s="8" t="s">
        <v>254</v>
      </c>
      <c r="D123" s="31">
        <v>3253072.6711063511</v>
      </c>
      <c r="E123" s="31">
        <v>366762.40230797586</v>
      </c>
      <c r="G123" s="31">
        <v>4374302.5418396164</v>
      </c>
      <c r="H123" s="31">
        <v>367204.26988215488</v>
      </c>
      <c r="J123" s="31">
        <v>4534843.871472056</v>
      </c>
      <c r="K123" s="31">
        <v>335560.33204817306</v>
      </c>
    </row>
    <row r="124" spans="2:11" x14ac:dyDescent="0.2">
      <c r="B124" s="8">
        <v>120</v>
      </c>
      <c r="C124" s="8" t="s">
        <v>255</v>
      </c>
      <c r="D124" s="31">
        <v>930304.25814207527</v>
      </c>
      <c r="E124" s="31">
        <v>473154.7570728162</v>
      </c>
      <c r="G124" s="31">
        <v>1090880.310275709</v>
      </c>
      <c r="H124" s="31">
        <v>511916.81770638796</v>
      </c>
      <c r="J124" s="31">
        <v>1040575.7297193984</v>
      </c>
      <c r="K124" s="31">
        <v>394174.33146979543</v>
      </c>
    </row>
    <row r="125" spans="2:11" x14ac:dyDescent="0.2">
      <c r="B125" s="8">
        <v>121</v>
      </c>
      <c r="C125" s="8" t="s">
        <v>256</v>
      </c>
      <c r="D125" s="31">
        <v>6344073.7489133282</v>
      </c>
      <c r="E125" s="31">
        <v>828312.28311646264</v>
      </c>
      <c r="G125" s="31">
        <v>7768722.3438527742</v>
      </c>
      <c r="H125" s="31">
        <v>1063677.9477907824</v>
      </c>
      <c r="J125" s="31">
        <v>6775805.1435347814</v>
      </c>
      <c r="K125" s="31">
        <v>580817.69594007835</v>
      </c>
    </row>
    <row r="126" spans="2:11" x14ac:dyDescent="0.2">
      <c r="B126" s="8">
        <v>122</v>
      </c>
      <c r="C126" s="8" t="s">
        <v>257</v>
      </c>
      <c r="D126" s="31">
        <v>11084550.768002983</v>
      </c>
      <c r="E126" s="31">
        <v>1486525.242051736</v>
      </c>
      <c r="G126" s="31">
        <v>13961027.194351513</v>
      </c>
      <c r="H126" s="31">
        <v>1781160.1971199163</v>
      </c>
      <c r="J126" s="31">
        <v>13249477.960914975</v>
      </c>
      <c r="K126" s="31">
        <v>1331673.0344407265</v>
      </c>
    </row>
    <row r="127" spans="2:11" x14ac:dyDescent="0.2">
      <c r="B127" s="8">
        <v>123</v>
      </c>
      <c r="C127" s="8" t="s">
        <v>258</v>
      </c>
      <c r="D127" s="31">
        <v>9611795.0169154778</v>
      </c>
      <c r="E127" s="31">
        <v>1643925.5458113011</v>
      </c>
      <c r="G127" s="31">
        <v>12386942.570098452</v>
      </c>
      <c r="H127" s="31">
        <v>1208843.0801144685</v>
      </c>
      <c r="J127" s="31">
        <v>12100250.241467996</v>
      </c>
      <c r="K127" s="31">
        <v>730676.64423541084</v>
      </c>
    </row>
    <row r="128" spans="2:11" x14ac:dyDescent="0.2">
      <c r="B128" s="8">
        <v>124</v>
      </c>
      <c r="C128" s="12" t="s">
        <v>261</v>
      </c>
      <c r="D128" s="31"/>
      <c r="E128" s="31"/>
      <c r="G128" s="31"/>
      <c r="H128" s="31"/>
      <c r="J128" s="31">
        <v>520884.84986504336</v>
      </c>
      <c r="K128" s="31">
        <v>118239.09</v>
      </c>
    </row>
    <row r="129" spans="2:11" x14ac:dyDescent="0.2">
      <c r="B129" s="8">
        <v>125</v>
      </c>
      <c r="C129" s="12" t="s">
        <v>262</v>
      </c>
      <c r="D129" s="31"/>
      <c r="E129" s="31"/>
      <c r="G129" s="31"/>
      <c r="H129" s="31"/>
      <c r="J129" s="31">
        <v>973208.66434447537</v>
      </c>
      <c r="K129" s="31">
        <v>340499.61</v>
      </c>
    </row>
    <row r="130" spans="2:11" x14ac:dyDescent="0.2">
      <c r="B130" s="8"/>
      <c r="C130" s="24" t="s">
        <v>6</v>
      </c>
      <c r="D130" s="33">
        <f>SUM(D6:D127)</f>
        <v>4020163563.1999993</v>
      </c>
      <c r="E130" s="33">
        <f>SUM(E6:E127)</f>
        <v>600924009.00000024</v>
      </c>
      <c r="G130" s="33">
        <f>SUM(G6:G127)</f>
        <v>4404929108.5999994</v>
      </c>
      <c r="H130" s="33">
        <f>SUM(H6:H127)</f>
        <v>727655965.00000012</v>
      </c>
      <c r="J130" s="33">
        <f>SUM(J6:J129)</f>
        <v>4146749593.4042087</v>
      </c>
      <c r="K130" s="33">
        <f>SUM(K6:K129)</f>
        <v>572134400.00000012</v>
      </c>
    </row>
    <row r="131" spans="2:11" x14ac:dyDescent="0.2">
      <c r="B131" s="8"/>
      <c r="C131" s="8"/>
      <c r="D131" s="8"/>
      <c r="E131" s="8"/>
      <c r="G131" s="8"/>
      <c r="H131" s="8"/>
      <c r="J131" s="31"/>
      <c r="K131" s="31"/>
    </row>
    <row r="133" spans="2:11" x14ac:dyDescent="0.2">
      <c r="J133" s="28" t="s">
        <v>263</v>
      </c>
    </row>
    <row r="134" spans="2:11" x14ac:dyDescent="0.2">
      <c r="D134" s="34"/>
      <c r="E134" s="34"/>
    </row>
    <row r="135" spans="2:11" x14ac:dyDescent="0.2">
      <c r="D135" s="32"/>
      <c r="E135" s="32"/>
    </row>
    <row r="136" spans="2:11" x14ac:dyDescent="0.2">
      <c r="D136" s="32"/>
      <c r="E136" s="32"/>
    </row>
    <row r="137" spans="2:11" x14ac:dyDescent="0.2">
      <c r="D137" s="34"/>
      <c r="E137" s="34"/>
    </row>
    <row r="139" spans="2:11" x14ac:dyDescent="0.2">
      <c r="D139" s="32"/>
      <c r="E139" s="32"/>
    </row>
  </sheetData>
  <mergeCells count="3">
    <mergeCell ref="D2:E2"/>
    <mergeCell ref="J2:K2"/>
    <mergeCell ref="G2:H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4"/>
  <sheetViews>
    <sheetView workbookViewId="0">
      <selection activeCell="G4" sqref="G4:I129"/>
    </sheetView>
  </sheetViews>
  <sheetFormatPr baseColWidth="10" defaultRowHeight="12.75" x14ac:dyDescent="0.2"/>
  <cols>
    <col min="1" max="1" width="5.28515625" style="16" customWidth="1"/>
    <col min="2" max="2" width="26.140625" style="16" customWidth="1"/>
    <col min="3" max="3" width="20.7109375" style="16" customWidth="1"/>
    <col min="4" max="4" width="16.7109375" style="16" customWidth="1"/>
    <col min="5" max="5" width="17.140625" style="16" customWidth="1"/>
    <col min="6" max="6" width="14.85546875" style="16" customWidth="1"/>
    <col min="7" max="7" width="15.140625" style="16" customWidth="1"/>
    <col min="8" max="8" width="13.42578125" style="16" customWidth="1"/>
    <col min="9" max="236" width="11.42578125" style="16"/>
    <col min="237" max="237" width="5.28515625" style="16" customWidth="1"/>
    <col min="238" max="238" width="26.140625" style="16" customWidth="1"/>
    <col min="239" max="239" width="11.85546875" style="16" customWidth="1"/>
    <col min="240" max="240" width="16.7109375" style="16" customWidth="1"/>
    <col min="241" max="241" width="17.140625" style="16" customWidth="1"/>
    <col min="242" max="242" width="14.85546875" style="16" customWidth="1"/>
    <col min="243" max="243" width="15.140625" style="16" customWidth="1"/>
    <col min="244" max="244" width="13.42578125" style="16" customWidth="1"/>
    <col min="245" max="245" width="17.140625" style="16" customWidth="1"/>
    <col min="246" max="246" width="15.5703125" style="16" customWidth="1"/>
    <col min="247" max="247" width="13.5703125" style="16" customWidth="1"/>
    <col min="248" max="249" width="12.7109375" style="16" customWidth="1"/>
    <col min="250" max="250" width="17.140625" style="16" customWidth="1"/>
    <col min="251" max="251" width="15.28515625" style="16" customWidth="1"/>
    <col min="252" max="252" width="15.140625" style="16" customWidth="1"/>
    <col min="253" max="253" width="11.42578125" style="16"/>
    <col min="254" max="254" width="18.42578125" style="16" customWidth="1"/>
    <col min="255" max="256" width="17.42578125" style="16" customWidth="1"/>
    <col min="257" max="257" width="13.5703125" style="16" customWidth="1"/>
    <col min="258" max="492" width="11.42578125" style="16"/>
    <col min="493" max="493" width="5.28515625" style="16" customWidth="1"/>
    <col min="494" max="494" width="26.140625" style="16" customWidth="1"/>
    <col min="495" max="495" width="11.85546875" style="16" customWidth="1"/>
    <col min="496" max="496" width="16.7109375" style="16" customWidth="1"/>
    <col min="497" max="497" width="17.140625" style="16" customWidth="1"/>
    <col min="498" max="498" width="14.85546875" style="16" customWidth="1"/>
    <col min="499" max="499" width="15.140625" style="16" customWidth="1"/>
    <col min="500" max="500" width="13.42578125" style="16" customWidth="1"/>
    <col min="501" max="501" width="17.140625" style="16" customWidth="1"/>
    <col min="502" max="502" width="15.5703125" style="16" customWidth="1"/>
    <col min="503" max="503" width="13.5703125" style="16" customWidth="1"/>
    <col min="504" max="505" width="12.7109375" style="16" customWidth="1"/>
    <col min="506" max="506" width="17.140625" style="16" customWidth="1"/>
    <col min="507" max="507" width="15.28515625" style="16" customWidth="1"/>
    <col min="508" max="508" width="15.140625" style="16" customWidth="1"/>
    <col min="509" max="509" width="11.42578125" style="16"/>
    <col min="510" max="510" width="18.42578125" style="16" customWidth="1"/>
    <col min="511" max="512" width="17.42578125" style="16" customWidth="1"/>
    <col min="513" max="513" width="13.5703125" style="16" customWidth="1"/>
    <col min="514" max="748" width="11.42578125" style="16"/>
    <col min="749" max="749" width="5.28515625" style="16" customWidth="1"/>
    <col min="750" max="750" width="26.140625" style="16" customWidth="1"/>
    <col min="751" max="751" width="11.85546875" style="16" customWidth="1"/>
    <col min="752" max="752" width="16.7109375" style="16" customWidth="1"/>
    <col min="753" max="753" width="17.140625" style="16" customWidth="1"/>
    <col min="754" max="754" width="14.85546875" style="16" customWidth="1"/>
    <col min="755" max="755" width="15.140625" style="16" customWidth="1"/>
    <col min="756" max="756" width="13.42578125" style="16" customWidth="1"/>
    <col min="757" max="757" width="17.140625" style="16" customWidth="1"/>
    <col min="758" max="758" width="15.5703125" style="16" customWidth="1"/>
    <col min="759" max="759" width="13.5703125" style="16" customWidth="1"/>
    <col min="760" max="761" width="12.7109375" style="16" customWidth="1"/>
    <col min="762" max="762" width="17.140625" style="16" customWidth="1"/>
    <col min="763" max="763" width="15.28515625" style="16" customWidth="1"/>
    <col min="764" max="764" width="15.140625" style="16" customWidth="1"/>
    <col min="765" max="765" width="11.42578125" style="16"/>
    <col min="766" max="766" width="18.42578125" style="16" customWidth="1"/>
    <col min="767" max="768" width="17.42578125" style="16" customWidth="1"/>
    <col min="769" max="769" width="13.5703125" style="16" customWidth="1"/>
    <col min="770" max="1004" width="11.42578125" style="16"/>
    <col min="1005" max="1005" width="5.28515625" style="16" customWidth="1"/>
    <col min="1006" max="1006" width="26.140625" style="16" customWidth="1"/>
    <col min="1007" max="1007" width="11.85546875" style="16" customWidth="1"/>
    <col min="1008" max="1008" width="16.7109375" style="16" customWidth="1"/>
    <col min="1009" max="1009" width="17.140625" style="16" customWidth="1"/>
    <col min="1010" max="1010" width="14.85546875" style="16" customWidth="1"/>
    <col min="1011" max="1011" width="15.140625" style="16" customWidth="1"/>
    <col min="1012" max="1012" width="13.42578125" style="16" customWidth="1"/>
    <col min="1013" max="1013" width="17.140625" style="16" customWidth="1"/>
    <col min="1014" max="1014" width="15.5703125" style="16" customWidth="1"/>
    <col min="1015" max="1015" width="13.5703125" style="16" customWidth="1"/>
    <col min="1016" max="1017" width="12.7109375" style="16" customWidth="1"/>
    <col min="1018" max="1018" width="17.140625" style="16" customWidth="1"/>
    <col min="1019" max="1019" width="15.28515625" style="16" customWidth="1"/>
    <col min="1020" max="1020" width="15.140625" style="16" customWidth="1"/>
    <col min="1021" max="1021" width="11.42578125" style="16"/>
    <col min="1022" max="1022" width="18.42578125" style="16" customWidth="1"/>
    <col min="1023" max="1024" width="17.42578125" style="16" customWidth="1"/>
    <col min="1025" max="1025" width="13.5703125" style="16" customWidth="1"/>
    <col min="1026" max="1260" width="11.42578125" style="16"/>
    <col min="1261" max="1261" width="5.28515625" style="16" customWidth="1"/>
    <col min="1262" max="1262" width="26.140625" style="16" customWidth="1"/>
    <col min="1263" max="1263" width="11.85546875" style="16" customWidth="1"/>
    <col min="1264" max="1264" width="16.7109375" style="16" customWidth="1"/>
    <col min="1265" max="1265" width="17.140625" style="16" customWidth="1"/>
    <col min="1266" max="1266" width="14.85546875" style="16" customWidth="1"/>
    <col min="1267" max="1267" width="15.140625" style="16" customWidth="1"/>
    <col min="1268" max="1268" width="13.42578125" style="16" customWidth="1"/>
    <col min="1269" max="1269" width="17.140625" style="16" customWidth="1"/>
    <col min="1270" max="1270" width="15.5703125" style="16" customWidth="1"/>
    <col min="1271" max="1271" width="13.5703125" style="16" customWidth="1"/>
    <col min="1272" max="1273" width="12.7109375" style="16" customWidth="1"/>
    <col min="1274" max="1274" width="17.140625" style="16" customWidth="1"/>
    <col min="1275" max="1275" width="15.28515625" style="16" customWidth="1"/>
    <col min="1276" max="1276" width="15.140625" style="16" customWidth="1"/>
    <col min="1277" max="1277" width="11.42578125" style="16"/>
    <col min="1278" max="1278" width="18.42578125" style="16" customWidth="1"/>
    <col min="1279" max="1280" width="17.42578125" style="16" customWidth="1"/>
    <col min="1281" max="1281" width="13.5703125" style="16" customWidth="1"/>
    <col min="1282" max="1516" width="11.42578125" style="16"/>
    <col min="1517" max="1517" width="5.28515625" style="16" customWidth="1"/>
    <col min="1518" max="1518" width="26.140625" style="16" customWidth="1"/>
    <col min="1519" max="1519" width="11.85546875" style="16" customWidth="1"/>
    <col min="1520" max="1520" width="16.7109375" style="16" customWidth="1"/>
    <col min="1521" max="1521" width="17.140625" style="16" customWidth="1"/>
    <col min="1522" max="1522" width="14.85546875" style="16" customWidth="1"/>
    <col min="1523" max="1523" width="15.140625" style="16" customWidth="1"/>
    <col min="1524" max="1524" width="13.42578125" style="16" customWidth="1"/>
    <col min="1525" max="1525" width="17.140625" style="16" customWidth="1"/>
    <col min="1526" max="1526" width="15.5703125" style="16" customWidth="1"/>
    <col min="1527" max="1527" width="13.5703125" style="16" customWidth="1"/>
    <col min="1528" max="1529" width="12.7109375" style="16" customWidth="1"/>
    <col min="1530" max="1530" width="17.140625" style="16" customWidth="1"/>
    <col min="1531" max="1531" width="15.28515625" style="16" customWidth="1"/>
    <col min="1532" max="1532" width="15.140625" style="16" customWidth="1"/>
    <col min="1533" max="1533" width="11.42578125" style="16"/>
    <col min="1534" max="1534" width="18.42578125" style="16" customWidth="1"/>
    <col min="1535" max="1536" width="17.42578125" style="16" customWidth="1"/>
    <col min="1537" max="1537" width="13.5703125" style="16" customWidth="1"/>
    <col min="1538" max="1772" width="11.42578125" style="16"/>
    <col min="1773" max="1773" width="5.28515625" style="16" customWidth="1"/>
    <col min="1774" max="1774" width="26.140625" style="16" customWidth="1"/>
    <col min="1775" max="1775" width="11.85546875" style="16" customWidth="1"/>
    <col min="1776" max="1776" width="16.7109375" style="16" customWidth="1"/>
    <col min="1777" max="1777" width="17.140625" style="16" customWidth="1"/>
    <col min="1778" max="1778" width="14.85546875" style="16" customWidth="1"/>
    <col min="1779" max="1779" width="15.140625" style="16" customWidth="1"/>
    <col min="1780" max="1780" width="13.42578125" style="16" customWidth="1"/>
    <col min="1781" max="1781" width="17.140625" style="16" customWidth="1"/>
    <col min="1782" max="1782" width="15.5703125" style="16" customWidth="1"/>
    <col min="1783" max="1783" width="13.5703125" style="16" customWidth="1"/>
    <col min="1784" max="1785" width="12.7109375" style="16" customWidth="1"/>
    <col min="1786" max="1786" width="17.140625" style="16" customWidth="1"/>
    <col min="1787" max="1787" width="15.28515625" style="16" customWidth="1"/>
    <col min="1788" max="1788" width="15.140625" style="16" customWidth="1"/>
    <col min="1789" max="1789" width="11.42578125" style="16"/>
    <col min="1790" max="1790" width="18.42578125" style="16" customWidth="1"/>
    <col min="1791" max="1792" width="17.42578125" style="16" customWidth="1"/>
    <col min="1793" max="1793" width="13.5703125" style="16" customWidth="1"/>
    <col min="1794" max="2028" width="11.42578125" style="16"/>
    <col min="2029" max="2029" width="5.28515625" style="16" customWidth="1"/>
    <col min="2030" max="2030" width="26.140625" style="16" customWidth="1"/>
    <col min="2031" max="2031" width="11.85546875" style="16" customWidth="1"/>
    <col min="2032" max="2032" width="16.7109375" style="16" customWidth="1"/>
    <col min="2033" max="2033" width="17.140625" style="16" customWidth="1"/>
    <col min="2034" max="2034" width="14.85546875" style="16" customWidth="1"/>
    <col min="2035" max="2035" width="15.140625" style="16" customWidth="1"/>
    <col min="2036" max="2036" width="13.42578125" style="16" customWidth="1"/>
    <col min="2037" max="2037" width="17.140625" style="16" customWidth="1"/>
    <col min="2038" max="2038" width="15.5703125" style="16" customWidth="1"/>
    <col min="2039" max="2039" width="13.5703125" style="16" customWidth="1"/>
    <col min="2040" max="2041" width="12.7109375" style="16" customWidth="1"/>
    <col min="2042" max="2042" width="17.140625" style="16" customWidth="1"/>
    <col min="2043" max="2043" width="15.28515625" style="16" customWidth="1"/>
    <col min="2044" max="2044" width="15.140625" style="16" customWidth="1"/>
    <col min="2045" max="2045" width="11.42578125" style="16"/>
    <col min="2046" max="2046" width="18.42578125" style="16" customWidth="1"/>
    <col min="2047" max="2048" width="17.42578125" style="16" customWidth="1"/>
    <col min="2049" max="2049" width="13.5703125" style="16" customWidth="1"/>
    <col min="2050" max="2284" width="11.42578125" style="16"/>
    <col min="2285" max="2285" width="5.28515625" style="16" customWidth="1"/>
    <col min="2286" max="2286" width="26.140625" style="16" customWidth="1"/>
    <col min="2287" max="2287" width="11.85546875" style="16" customWidth="1"/>
    <col min="2288" max="2288" width="16.7109375" style="16" customWidth="1"/>
    <col min="2289" max="2289" width="17.140625" style="16" customWidth="1"/>
    <col min="2290" max="2290" width="14.85546875" style="16" customWidth="1"/>
    <col min="2291" max="2291" width="15.140625" style="16" customWidth="1"/>
    <col min="2292" max="2292" width="13.42578125" style="16" customWidth="1"/>
    <col min="2293" max="2293" width="17.140625" style="16" customWidth="1"/>
    <col min="2294" max="2294" width="15.5703125" style="16" customWidth="1"/>
    <col min="2295" max="2295" width="13.5703125" style="16" customWidth="1"/>
    <col min="2296" max="2297" width="12.7109375" style="16" customWidth="1"/>
    <col min="2298" max="2298" width="17.140625" style="16" customWidth="1"/>
    <col min="2299" max="2299" width="15.28515625" style="16" customWidth="1"/>
    <col min="2300" max="2300" width="15.140625" style="16" customWidth="1"/>
    <col min="2301" max="2301" width="11.42578125" style="16"/>
    <col min="2302" max="2302" width="18.42578125" style="16" customWidth="1"/>
    <col min="2303" max="2304" width="17.42578125" style="16" customWidth="1"/>
    <col min="2305" max="2305" width="13.5703125" style="16" customWidth="1"/>
    <col min="2306" max="2540" width="11.42578125" style="16"/>
    <col min="2541" max="2541" width="5.28515625" style="16" customWidth="1"/>
    <col min="2542" max="2542" width="26.140625" style="16" customWidth="1"/>
    <col min="2543" max="2543" width="11.85546875" style="16" customWidth="1"/>
    <col min="2544" max="2544" width="16.7109375" style="16" customWidth="1"/>
    <col min="2545" max="2545" width="17.140625" style="16" customWidth="1"/>
    <col min="2546" max="2546" width="14.85546875" style="16" customWidth="1"/>
    <col min="2547" max="2547" width="15.140625" style="16" customWidth="1"/>
    <col min="2548" max="2548" width="13.42578125" style="16" customWidth="1"/>
    <col min="2549" max="2549" width="17.140625" style="16" customWidth="1"/>
    <col min="2550" max="2550" width="15.5703125" style="16" customWidth="1"/>
    <col min="2551" max="2551" width="13.5703125" style="16" customWidth="1"/>
    <col min="2552" max="2553" width="12.7109375" style="16" customWidth="1"/>
    <col min="2554" max="2554" width="17.140625" style="16" customWidth="1"/>
    <col min="2555" max="2555" width="15.28515625" style="16" customWidth="1"/>
    <col min="2556" max="2556" width="15.140625" style="16" customWidth="1"/>
    <col min="2557" max="2557" width="11.42578125" style="16"/>
    <col min="2558" max="2558" width="18.42578125" style="16" customWidth="1"/>
    <col min="2559" max="2560" width="17.42578125" style="16" customWidth="1"/>
    <col min="2561" max="2561" width="13.5703125" style="16" customWidth="1"/>
    <col min="2562" max="2796" width="11.42578125" style="16"/>
    <col min="2797" max="2797" width="5.28515625" style="16" customWidth="1"/>
    <col min="2798" max="2798" width="26.140625" style="16" customWidth="1"/>
    <col min="2799" max="2799" width="11.85546875" style="16" customWidth="1"/>
    <col min="2800" max="2800" width="16.7109375" style="16" customWidth="1"/>
    <col min="2801" max="2801" width="17.140625" style="16" customWidth="1"/>
    <col min="2802" max="2802" width="14.85546875" style="16" customWidth="1"/>
    <col min="2803" max="2803" width="15.140625" style="16" customWidth="1"/>
    <col min="2804" max="2804" width="13.42578125" style="16" customWidth="1"/>
    <col min="2805" max="2805" width="17.140625" style="16" customWidth="1"/>
    <col min="2806" max="2806" width="15.5703125" style="16" customWidth="1"/>
    <col min="2807" max="2807" width="13.5703125" style="16" customWidth="1"/>
    <col min="2808" max="2809" width="12.7109375" style="16" customWidth="1"/>
    <col min="2810" max="2810" width="17.140625" style="16" customWidth="1"/>
    <col min="2811" max="2811" width="15.28515625" style="16" customWidth="1"/>
    <col min="2812" max="2812" width="15.140625" style="16" customWidth="1"/>
    <col min="2813" max="2813" width="11.42578125" style="16"/>
    <col min="2814" max="2814" width="18.42578125" style="16" customWidth="1"/>
    <col min="2815" max="2816" width="17.42578125" style="16" customWidth="1"/>
    <col min="2817" max="2817" width="13.5703125" style="16" customWidth="1"/>
    <col min="2818" max="3052" width="11.42578125" style="16"/>
    <col min="3053" max="3053" width="5.28515625" style="16" customWidth="1"/>
    <col min="3054" max="3054" width="26.140625" style="16" customWidth="1"/>
    <col min="3055" max="3055" width="11.85546875" style="16" customWidth="1"/>
    <col min="3056" max="3056" width="16.7109375" style="16" customWidth="1"/>
    <col min="3057" max="3057" width="17.140625" style="16" customWidth="1"/>
    <col min="3058" max="3058" width="14.85546875" style="16" customWidth="1"/>
    <col min="3059" max="3059" width="15.140625" style="16" customWidth="1"/>
    <col min="3060" max="3060" width="13.42578125" style="16" customWidth="1"/>
    <col min="3061" max="3061" width="17.140625" style="16" customWidth="1"/>
    <col min="3062" max="3062" width="15.5703125" style="16" customWidth="1"/>
    <col min="3063" max="3063" width="13.5703125" style="16" customWidth="1"/>
    <col min="3064" max="3065" width="12.7109375" style="16" customWidth="1"/>
    <col min="3066" max="3066" width="17.140625" style="16" customWidth="1"/>
    <col min="3067" max="3067" width="15.28515625" style="16" customWidth="1"/>
    <col min="3068" max="3068" width="15.140625" style="16" customWidth="1"/>
    <col min="3069" max="3069" width="11.42578125" style="16"/>
    <col min="3070" max="3070" width="18.42578125" style="16" customWidth="1"/>
    <col min="3071" max="3072" width="17.42578125" style="16" customWidth="1"/>
    <col min="3073" max="3073" width="13.5703125" style="16" customWidth="1"/>
    <col min="3074" max="3308" width="11.42578125" style="16"/>
    <col min="3309" max="3309" width="5.28515625" style="16" customWidth="1"/>
    <col min="3310" max="3310" width="26.140625" style="16" customWidth="1"/>
    <col min="3311" max="3311" width="11.85546875" style="16" customWidth="1"/>
    <col min="3312" max="3312" width="16.7109375" style="16" customWidth="1"/>
    <col min="3313" max="3313" width="17.140625" style="16" customWidth="1"/>
    <col min="3314" max="3314" width="14.85546875" style="16" customWidth="1"/>
    <col min="3315" max="3315" width="15.140625" style="16" customWidth="1"/>
    <col min="3316" max="3316" width="13.42578125" style="16" customWidth="1"/>
    <col min="3317" max="3317" width="17.140625" style="16" customWidth="1"/>
    <col min="3318" max="3318" width="15.5703125" style="16" customWidth="1"/>
    <col min="3319" max="3319" width="13.5703125" style="16" customWidth="1"/>
    <col min="3320" max="3321" width="12.7109375" style="16" customWidth="1"/>
    <col min="3322" max="3322" width="17.140625" style="16" customWidth="1"/>
    <col min="3323" max="3323" width="15.28515625" style="16" customWidth="1"/>
    <col min="3324" max="3324" width="15.140625" style="16" customWidth="1"/>
    <col min="3325" max="3325" width="11.42578125" style="16"/>
    <col min="3326" max="3326" width="18.42578125" style="16" customWidth="1"/>
    <col min="3327" max="3328" width="17.42578125" style="16" customWidth="1"/>
    <col min="3329" max="3329" width="13.5703125" style="16" customWidth="1"/>
    <col min="3330" max="3564" width="11.42578125" style="16"/>
    <col min="3565" max="3565" width="5.28515625" style="16" customWidth="1"/>
    <col min="3566" max="3566" width="26.140625" style="16" customWidth="1"/>
    <col min="3567" max="3567" width="11.85546875" style="16" customWidth="1"/>
    <col min="3568" max="3568" width="16.7109375" style="16" customWidth="1"/>
    <col min="3569" max="3569" width="17.140625" style="16" customWidth="1"/>
    <col min="3570" max="3570" width="14.85546875" style="16" customWidth="1"/>
    <col min="3571" max="3571" width="15.140625" style="16" customWidth="1"/>
    <col min="3572" max="3572" width="13.42578125" style="16" customWidth="1"/>
    <col min="3573" max="3573" width="17.140625" style="16" customWidth="1"/>
    <col min="3574" max="3574" width="15.5703125" style="16" customWidth="1"/>
    <col min="3575" max="3575" width="13.5703125" style="16" customWidth="1"/>
    <col min="3576" max="3577" width="12.7109375" style="16" customWidth="1"/>
    <col min="3578" max="3578" width="17.140625" style="16" customWidth="1"/>
    <col min="3579" max="3579" width="15.28515625" style="16" customWidth="1"/>
    <col min="3580" max="3580" width="15.140625" style="16" customWidth="1"/>
    <col min="3581" max="3581" width="11.42578125" style="16"/>
    <col min="3582" max="3582" width="18.42578125" style="16" customWidth="1"/>
    <col min="3583" max="3584" width="17.42578125" style="16" customWidth="1"/>
    <col min="3585" max="3585" width="13.5703125" style="16" customWidth="1"/>
    <col min="3586" max="3820" width="11.42578125" style="16"/>
    <col min="3821" max="3821" width="5.28515625" style="16" customWidth="1"/>
    <col min="3822" max="3822" width="26.140625" style="16" customWidth="1"/>
    <col min="3823" max="3823" width="11.85546875" style="16" customWidth="1"/>
    <col min="3824" max="3824" width="16.7109375" style="16" customWidth="1"/>
    <col min="3825" max="3825" width="17.140625" style="16" customWidth="1"/>
    <col min="3826" max="3826" width="14.85546875" style="16" customWidth="1"/>
    <col min="3827" max="3827" width="15.140625" style="16" customWidth="1"/>
    <col min="3828" max="3828" width="13.42578125" style="16" customWidth="1"/>
    <col min="3829" max="3829" width="17.140625" style="16" customWidth="1"/>
    <col min="3830" max="3830" width="15.5703125" style="16" customWidth="1"/>
    <col min="3831" max="3831" width="13.5703125" style="16" customWidth="1"/>
    <col min="3832" max="3833" width="12.7109375" style="16" customWidth="1"/>
    <col min="3834" max="3834" width="17.140625" style="16" customWidth="1"/>
    <col min="3835" max="3835" width="15.28515625" style="16" customWidth="1"/>
    <col min="3836" max="3836" width="15.140625" style="16" customWidth="1"/>
    <col min="3837" max="3837" width="11.42578125" style="16"/>
    <col min="3838" max="3838" width="18.42578125" style="16" customWidth="1"/>
    <col min="3839" max="3840" width="17.42578125" style="16" customWidth="1"/>
    <col min="3841" max="3841" width="13.5703125" style="16" customWidth="1"/>
    <col min="3842" max="4076" width="11.42578125" style="16"/>
    <col min="4077" max="4077" width="5.28515625" style="16" customWidth="1"/>
    <col min="4078" max="4078" width="26.140625" style="16" customWidth="1"/>
    <col min="4079" max="4079" width="11.85546875" style="16" customWidth="1"/>
    <col min="4080" max="4080" width="16.7109375" style="16" customWidth="1"/>
    <col min="4081" max="4081" width="17.140625" style="16" customWidth="1"/>
    <col min="4082" max="4082" width="14.85546875" style="16" customWidth="1"/>
    <col min="4083" max="4083" width="15.140625" style="16" customWidth="1"/>
    <col min="4084" max="4084" width="13.42578125" style="16" customWidth="1"/>
    <col min="4085" max="4085" width="17.140625" style="16" customWidth="1"/>
    <col min="4086" max="4086" width="15.5703125" style="16" customWidth="1"/>
    <col min="4087" max="4087" width="13.5703125" style="16" customWidth="1"/>
    <col min="4088" max="4089" width="12.7109375" style="16" customWidth="1"/>
    <col min="4090" max="4090" width="17.140625" style="16" customWidth="1"/>
    <col min="4091" max="4091" width="15.28515625" style="16" customWidth="1"/>
    <col min="4092" max="4092" width="15.140625" style="16" customWidth="1"/>
    <col min="4093" max="4093" width="11.42578125" style="16"/>
    <col min="4094" max="4094" width="18.42578125" style="16" customWidth="1"/>
    <col min="4095" max="4096" width="17.42578125" style="16" customWidth="1"/>
    <col min="4097" max="4097" width="13.5703125" style="16" customWidth="1"/>
    <col min="4098" max="4332" width="11.42578125" style="16"/>
    <col min="4333" max="4333" width="5.28515625" style="16" customWidth="1"/>
    <col min="4334" max="4334" width="26.140625" style="16" customWidth="1"/>
    <col min="4335" max="4335" width="11.85546875" style="16" customWidth="1"/>
    <col min="4336" max="4336" width="16.7109375" style="16" customWidth="1"/>
    <col min="4337" max="4337" width="17.140625" style="16" customWidth="1"/>
    <col min="4338" max="4338" width="14.85546875" style="16" customWidth="1"/>
    <col min="4339" max="4339" width="15.140625" style="16" customWidth="1"/>
    <col min="4340" max="4340" width="13.42578125" style="16" customWidth="1"/>
    <col min="4341" max="4341" width="17.140625" style="16" customWidth="1"/>
    <col min="4342" max="4342" width="15.5703125" style="16" customWidth="1"/>
    <col min="4343" max="4343" width="13.5703125" style="16" customWidth="1"/>
    <col min="4344" max="4345" width="12.7109375" style="16" customWidth="1"/>
    <col min="4346" max="4346" width="17.140625" style="16" customWidth="1"/>
    <col min="4347" max="4347" width="15.28515625" style="16" customWidth="1"/>
    <col min="4348" max="4348" width="15.140625" style="16" customWidth="1"/>
    <col min="4349" max="4349" width="11.42578125" style="16"/>
    <col min="4350" max="4350" width="18.42578125" style="16" customWidth="1"/>
    <col min="4351" max="4352" width="17.42578125" style="16" customWidth="1"/>
    <col min="4353" max="4353" width="13.5703125" style="16" customWidth="1"/>
    <col min="4354" max="4588" width="11.42578125" style="16"/>
    <col min="4589" max="4589" width="5.28515625" style="16" customWidth="1"/>
    <col min="4590" max="4590" width="26.140625" style="16" customWidth="1"/>
    <col min="4591" max="4591" width="11.85546875" style="16" customWidth="1"/>
    <col min="4592" max="4592" width="16.7109375" style="16" customWidth="1"/>
    <col min="4593" max="4593" width="17.140625" style="16" customWidth="1"/>
    <col min="4594" max="4594" width="14.85546875" style="16" customWidth="1"/>
    <col min="4595" max="4595" width="15.140625" style="16" customWidth="1"/>
    <col min="4596" max="4596" width="13.42578125" style="16" customWidth="1"/>
    <col min="4597" max="4597" width="17.140625" style="16" customWidth="1"/>
    <col min="4598" max="4598" width="15.5703125" style="16" customWidth="1"/>
    <col min="4599" max="4599" width="13.5703125" style="16" customWidth="1"/>
    <col min="4600" max="4601" width="12.7109375" style="16" customWidth="1"/>
    <col min="4602" max="4602" width="17.140625" style="16" customWidth="1"/>
    <col min="4603" max="4603" width="15.28515625" style="16" customWidth="1"/>
    <col min="4604" max="4604" width="15.140625" style="16" customWidth="1"/>
    <col min="4605" max="4605" width="11.42578125" style="16"/>
    <col min="4606" max="4606" width="18.42578125" style="16" customWidth="1"/>
    <col min="4607" max="4608" width="17.42578125" style="16" customWidth="1"/>
    <col min="4609" max="4609" width="13.5703125" style="16" customWidth="1"/>
    <col min="4610" max="4844" width="11.42578125" style="16"/>
    <col min="4845" max="4845" width="5.28515625" style="16" customWidth="1"/>
    <col min="4846" max="4846" width="26.140625" style="16" customWidth="1"/>
    <col min="4847" max="4847" width="11.85546875" style="16" customWidth="1"/>
    <col min="4848" max="4848" width="16.7109375" style="16" customWidth="1"/>
    <col min="4849" max="4849" width="17.140625" style="16" customWidth="1"/>
    <col min="4850" max="4850" width="14.85546875" style="16" customWidth="1"/>
    <col min="4851" max="4851" width="15.140625" style="16" customWidth="1"/>
    <col min="4852" max="4852" width="13.42578125" style="16" customWidth="1"/>
    <col min="4853" max="4853" width="17.140625" style="16" customWidth="1"/>
    <col min="4854" max="4854" width="15.5703125" style="16" customWidth="1"/>
    <col min="4855" max="4855" width="13.5703125" style="16" customWidth="1"/>
    <col min="4856" max="4857" width="12.7109375" style="16" customWidth="1"/>
    <col min="4858" max="4858" width="17.140625" style="16" customWidth="1"/>
    <col min="4859" max="4859" width="15.28515625" style="16" customWidth="1"/>
    <col min="4860" max="4860" width="15.140625" style="16" customWidth="1"/>
    <col min="4861" max="4861" width="11.42578125" style="16"/>
    <col min="4862" max="4862" width="18.42578125" style="16" customWidth="1"/>
    <col min="4863" max="4864" width="17.42578125" style="16" customWidth="1"/>
    <col min="4865" max="4865" width="13.5703125" style="16" customWidth="1"/>
    <col min="4866" max="5100" width="11.42578125" style="16"/>
    <col min="5101" max="5101" width="5.28515625" style="16" customWidth="1"/>
    <col min="5102" max="5102" width="26.140625" style="16" customWidth="1"/>
    <col min="5103" max="5103" width="11.85546875" style="16" customWidth="1"/>
    <col min="5104" max="5104" width="16.7109375" style="16" customWidth="1"/>
    <col min="5105" max="5105" width="17.140625" style="16" customWidth="1"/>
    <col min="5106" max="5106" width="14.85546875" style="16" customWidth="1"/>
    <col min="5107" max="5107" width="15.140625" style="16" customWidth="1"/>
    <col min="5108" max="5108" width="13.42578125" style="16" customWidth="1"/>
    <col min="5109" max="5109" width="17.140625" style="16" customWidth="1"/>
    <col min="5110" max="5110" width="15.5703125" style="16" customWidth="1"/>
    <col min="5111" max="5111" width="13.5703125" style="16" customWidth="1"/>
    <col min="5112" max="5113" width="12.7109375" style="16" customWidth="1"/>
    <col min="5114" max="5114" width="17.140625" style="16" customWidth="1"/>
    <col min="5115" max="5115" width="15.28515625" style="16" customWidth="1"/>
    <col min="5116" max="5116" width="15.140625" style="16" customWidth="1"/>
    <col min="5117" max="5117" width="11.42578125" style="16"/>
    <col min="5118" max="5118" width="18.42578125" style="16" customWidth="1"/>
    <col min="5119" max="5120" width="17.42578125" style="16" customWidth="1"/>
    <col min="5121" max="5121" width="13.5703125" style="16" customWidth="1"/>
    <col min="5122" max="5356" width="11.42578125" style="16"/>
    <col min="5357" max="5357" width="5.28515625" style="16" customWidth="1"/>
    <col min="5358" max="5358" width="26.140625" style="16" customWidth="1"/>
    <col min="5359" max="5359" width="11.85546875" style="16" customWidth="1"/>
    <col min="5360" max="5360" width="16.7109375" style="16" customWidth="1"/>
    <col min="5361" max="5361" width="17.140625" style="16" customWidth="1"/>
    <col min="5362" max="5362" width="14.85546875" style="16" customWidth="1"/>
    <col min="5363" max="5363" width="15.140625" style="16" customWidth="1"/>
    <col min="5364" max="5364" width="13.42578125" style="16" customWidth="1"/>
    <col min="5365" max="5365" width="17.140625" style="16" customWidth="1"/>
    <col min="5366" max="5366" width="15.5703125" style="16" customWidth="1"/>
    <col min="5367" max="5367" width="13.5703125" style="16" customWidth="1"/>
    <col min="5368" max="5369" width="12.7109375" style="16" customWidth="1"/>
    <col min="5370" max="5370" width="17.140625" style="16" customWidth="1"/>
    <col min="5371" max="5371" width="15.28515625" style="16" customWidth="1"/>
    <col min="5372" max="5372" width="15.140625" style="16" customWidth="1"/>
    <col min="5373" max="5373" width="11.42578125" style="16"/>
    <col min="5374" max="5374" width="18.42578125" style="16" customWidth="1"/>
    <col min="5375" max="5376" width="17.42578125" style="16" customWidth="1"/>
    <col min="5377" max="5377" width="13.5703125" style="16" customWidth="1"/>
    <col min="5378" max="5612" width="11.42578125" style="16"/>
    <col min="5613" max="5613" width="5.28515625" style="16" customWidth="1"/>
    <col min="5614" max="5614" width="26.140625" style="16" customWidth="1"/>
    <col min="5615" max="5615" width="11.85546875" style="16" customWidth="1"/>
    <col min="5616" max="5616" width="16.7109375" style="16" customWidth="1"/>
    <col min="5617" max="5617" width="17.140625" style="16" customWidth="1"/>
    <col min="5618" max="5618" width="14.85546875" style="16" customWidth="1"/>
    <col min="5619" max="5619" width="15.140625" style="16" customWidth="1"/>
    <col min="5620" max="5620" width="13.42578125" style="16" customWidth="1"/>
    <col min="5621" max="5621" width="17.140625" style="16" customWidth="1"/>
    <col min="5622" max="5622" width="15.5703125" style="16" customWidth="1"/>
    <col min="5623" max="5623" width="13.5703125" style="16" customWidth="1"/>
    <col min="5624" max="5625" width="12.7109375" style="16" customWidth="1"/>
    <col min="5626" max="5626" width="17.140625" style="16" customWidth="1"/>
    <col min="5627" max="5627" width="15.28515625" style="16" customWidth="1"/>
    <col min="5628" max="5628" width="15.140625" style="16" customWidth="1"/>
    <col min="5629" max="5629" width="11.42578125" style="16"/>
    <col min="5630" max="5630" width="18.42578125" style="16" customWidth="1"/>
    <col min="5631" max="5632" width="17.42578125" style="16" customWidth="1"/>
    <col min="5633" max="5633" width="13.5703125" style="16" customWidth="1"/>
    <col min="5634" max="5868" width="11.42578125" style="16"/>
    <col min="5869" max="5869" width="5.28515625" style="16" customWidth="1"/>
    <col min="5870" max="5870" width="26.140625" style="16" customWidth="1"/>
    <col min="5871" max="5871" width="11.85546875" style="16" customWidth="1"/>
    <col min="5872" max="5872" width="16.7109375" style="16" customWidth="1"/>
    <col min="5873" max="5873" width="17.140625" style="16" customWidth="1"/>
    <col min="5874" max="5874" width="14.85546875" style="16" customWidth="1"/>
    <col min="5875" max="5875" width="15.140625" style="16" customWidth="1"/>
    <col min="5876" max="5876" width="13.42578125" style="16" customWidth="1"/>
    <col min="5877" max="5877" width="17.140625" style="16" customWidth="1"/>
    <col min="5878" max="5878" width="15.5703125" style="16" customWidth="1"/>
    <col min="5879" max="5879" width="13.5703125" style="16" customWidth="1"/>
    <col min="5880" max="5881" width="12.7109375" style="16" customWidth="1"/>
    <col min="5882" max="5882" width="17.140625" style="16" customWidth="1"/>
    <col min="5883" max="5883" width="15.28515625" style="16" customWidth="1"/>
    <col min="5884" max="5884" width="15.140625" style="16" customWidth="1"/>
    <col min="5885" max="5885" width="11.42578125" style="16"/>
    <col min="5886" max="5886" width="18.42578125" style="16" customWidth="1"/>
    <col min="5887" max="5888" width="17.42578125" style="16" customWidth="1"/>
    <col min="5889" max="5889" width="13.5703125" style="16" customWidth="1"/>
    <col min="5890" max="6124" width="11.42578125" style="16"/>
    <col min="6125" max="6125" width="5.28515625" style="16" customWidth="1"/>
    <col min="6126" max="6126" width="26.140625" style="16" customWidth="1"/>
    <col min="6127" max="6127" width="11.85546875" style="16" customWidth="1"/>
    <col min="6128" max="6128" width="16.7109375" style="16" customWidth="1"/>
    <col min="6129" max="6129" width="17.140625" style="16" customWidth="1"/>
    <col min="6130" max="6130" width="14.85546875" style="16" customWidth="1"/>
    <col min="6131" max="6131" width="15.140625" style="16" customWidth="1"/>
    <col min="6132" max="6132" width="13.42578125" style="16" customWidth="1"/>
    <col min="6133" max="6133" width="17.140625" style="16" customWidth="1"/>
    <col min="6134" max="6134" width="15.5703125" style="16" customWidth="1"/>
    <col min="6135" max="6135" width="13.5703125" style="16" customWidth="1"/>
    <col min="6136" max="6137" width="12.7109375" style="16" customWidth="1"/>
    <col min="6138" max="6138" width="17.140625" style="16" customWidth="1"/>
    <col min="6139" max="6139" width="15.28515625" style="16" customWidth="1"/>
    <col min="6140" max="6140" width="15.140625" style="16" customWidth="1"/>
    <col min="6141" max="6141" width="11.42578125" style="16"/>
    <col min="6142" max="6142" width="18.42578125" style="16" customWidth="1"/>
    <col min="6143" max="6144" width="17.42578125" style="16" customWidth="1"/>
    <col min="6145" max="6145" width="13.5703125" style="16" customWidth="1"/>
    <col min="6146" max="6380" width="11.42578125" style="16"/>
    <col min="6381" max="6381" width="5.28515625" style="16" customWidth="1"/>
    <col min="6382" max="6382" width="26.140625" style="16" customWidth="1"/>
    <col min="6383" max="6383" width="11.85546875" style="16" customWidth="1"/>
    <col min="6384" max="6384" width="16.7109375" style="16" customWidth="1"/>
    <col min="6385" max="6385" width="17.140625" style="16" customWidth="1"/>
    <col min="6386" max="6386" width="14.85546875" style="16" customWidth="1"/>
    <col min="6387" max="6387" width="15.140625" style="16" customWidth="1"/>
    <col min="6388" max="6388" width="13.42578125" style="16" customWidth="1"/>
    <col min="6389" max="6389" width="17.140625" style="16" customWidth="1"/>
    <col min="6390" max="6390" width="15.5703125" style="16" customWidth="1"/>
    <col min="6391" max="6391" width="13.5703125" style="16" customWidth="1"/>
    <col min="6392" max="6393" width="12.7109375" style="16" customWidth="1"/>
    <col min="6394" max="6394" width="17.140625" style="16" customWidth="1"/>
    <col min="6395" max="6395" width="15.28515625" style="16" customWidth="1"/>
    <col min="6396" max="6396" width="15.140625" style="16" customWidth="1"/>
    <col min="6397" max="6397" width="11.42578125" style="16"/>
    <col min="6398" max="6398" width="18.42578125" style="16" customWidth="1"/>
    <col min="6399" max="6400" width="17.42578125" style="16" customWidth="1"/>
    <col min="6401" max="6401" width="13.5703125" style="16" customWidth="1"/>
    <col min="6402" max="6636" width="11.42578125" style="16"/>
    <col min="6637" max="6637" width="5.28515625" style="16" customWidth="1"/>
    <col min="6638" max="6638" width="26.140625" style="16" customWidth="1"/>
    <col min="6639" max="6639" width="11.85546875" style="16" customWidth="1"/>
    <col min="6640" max="6640" width="16.7109375" style="16" customWidth="1"/>
    <col min="6641" max="6641" width="17.140625" style="16" customWidth="1"/>
    <col min="6642" max="6642" width="14.85546875" style="16" customWidth="1"/>
    <col min="6643" max="6643" width="15.140625" style="16" customWidth="1"/>
    <col min="6644" max="6644" width="13.42578125" style="16" customWidth="1"/>
    <col min="6645" max="6645" width="17.140625" style="16" customWidth="1"/>
    <col min="6646" max="6646" width="15.5703125" style="16" customWidth="1"/>
    <col min="6647" max="6647" width="13.5703125" style="16" customWidth="1"/>
    <col min="6648" max="6649" width="12.7109375" style="16" customWidth="1"/>
    <col min="6650" max="6650" width="17.140625" style="16" customWidth="1"/>
    <col min="6651" max="6651" width="15.28515625" style="16" customWidth="1"/>
    <col min="6652" max="6652" width="15.140625" style="16" customWidth="1"/>
    <col min="6653" max="6653" width="11.42578125" style="16"/>
    <col min="6654" max="6654" width="18.42578125" style="16" customWidth="1"/>
    <col min="6655" max="6656" width="17.42578125" style="16" customWidth="1"/>
    <col min="6657" max="6657" width="13.5703125" style="16" customWidth="1"/>
    <col min="6658" max="6892" width="11.42578125" style="16"/>
    <col min="6893" max="6893" width="5.28515625" style="16" customWidth="1"/>
    <col min="6894" max="6894" width="26.140625" style="16" customWidth="1"/>
    <col min="6895" max="6895" width="11.85546875" style="16" customWidth="1"/>
    <col min="6896" max="6896" width="16.7109375" style="16" customWidth="1"/>
    <col min="6897" max="6897" width="17.140625" style="16" customWidth="1"/>
    <col min="6898" max="6898" width="14.85546875" style="16" customWidth="1"/>
    <col min="6899" max="6899" width="15.140625" style="16" customWidth="1"/>
    <col min="6900" max="6900" width="13.42578125" style="16" customWidth="1"/>
    <col min="6901" max="6901" width="17.140625" style="16" customWidth="1"/>
    <col min="6902" max="6902" width="15.5703125" style="16" customWidth="1"/>
    <col min="6903" max="6903" width="13.5703125" style="16" customWidth="1"/>
    <col min="6904" max="6905" width="12.7109375" style="16" customWidth="1"/>
    <col min="6906" max="6906" width="17.140625" style="16" customWidth="1"/>
    <col min="6907" max="6907" width="15.28515625" style="16" customWidth="1"/>
    <col min="6908" max="6908" width="15.140625" style="16" customWidth="1"/>
    <col min="6909" max="6909" width="11.42578125" style="16"/>
    <col min="6910" max="6910" width="18.42578125" style="16" customWidth="1"/>
    <col min="6911" max="6912" width="17.42578125" style="16" customWidth="1"/>
    <col min="6913" max="6913" width="13.5703125" style="16" customWidth="1"/>
    <col min="6914" max="7148" width="11.42578125" style="16"/>
    <col min="7149" max="7149" width="5.28515625" style="16" customWidth="1"/>
    <col min="7150" max="7150" width="26.140625" style="16" customWidth="1"/>
    <col min="7151" max="7151" width="11.85546875" style="16" customWidth="1"/>
    <col min="7152" max="7152" width="16.7109375" style="16" customWidth="1"/>
    <col min="7153" max="7153" width="17.140625" style="16" customWidth="1"/>
    <col min="7154" max="7154" width="14.85546875" style="16" customWidth="1"/>
    <col min="7155" max="7155" width="15.140625" style="16" customWidth="1"/>
    <col min="7156" max="7156" width="13.42578125" style="16" customWidth="1"/>
    <col min="7157" max="7157" width="17.140625" style="16" customWidth="1"/>
    <col min="7158" max="7158" width="15.5703125" style="16" customWidth="1"/>
    <col min="7159" max="7159" width="13.5703125" style="16" customWidth="1"/>
    <col min="7160" max="7161" width="12.7109375" style="16" customWidth="1"/>
    <col min="7162" max="7162" width="17.140625" style="16" customWidth="1"/>
    <col min="7163" max="7163" width="15.28515625" style="16" customWidth="1"/>
    <col min="7164" max="7164" width="15.140625" style="16" customWidth="1"/>
    <col min="7165" max="7165" width="11.42578125" style="16"/>
    <col min="7166" max="7166" width="18.42578125" style="16" customWidth="1"/>
    <col min="7167" max="7168" width="17.42578125" style="16" customWidth="1"/>
    <col min="7169" max="7169" width="13.5703125" style="16" customWidth="1"/>
    <col min="7170" max="7404" width="11.42578125" style="16"/>
    <col min="7405" max="7405" width="5.28515625" style="16" customWidth="1"/>
    <col min="7406" max="7406" width="26.140625" style="16" customWidth="1"/>
    <col min="7407" max="7407" width="11.85546875" style="16" customWidth="1"/>
    <col min="7408" max="7408" width="16.7109375" style="16" customWidth="1"/>
    <col min="7409" max="7409" width="17.140625" style="16" customWidth="1"/>
    <col min="7410" max="7410" width="14.85546875" style="16" customWidth="1"/>
    <col min="7411" max="7411" width="15.140625" style="16" customWidth="1"/>
    <col min="7412" max="7412" width="13.42578125" style="16" customWidth="1"/>
    <col min="7413" max="7413" width="17.140625" style="16" customWidth="1"/>
    <col min="7414" max="7414" width="15.5703125" style="16" customWidth="1"/>
    <col min="7415" max="7415" width="13.5703125" style="16" customWidth="1"/>
    <col min="7416" max="7417" width="12.7109375" style="16" customWidth="1"/>
    <col min="7418" max="7418" width="17.140625" style="16" customWidth="1"/>
    <col min="7419" max="7419" width="15.28515625" style="16" customWidth="1"/>
    <col min="7420" max="7420" width="15.140625" style="16" customWidth="1"/>
    <col min="7421" max="7421" width="11.42578125" style="16"/>
    <col min="7422" max="7422" width="18.42578125" style="16" customWidth="1"/>
    <col min="7423" max="7424" width="17.42578125" style="16" customWidth="1"/>
    <col min="7425" max="7425" width="13.5703125" style="16" customWidth="1"/>
    <col min="7426" max="7660" width="11.42578125" style="16"/>
    <col min="7661" max="7661" width="5.28515625" style="16" customWidth="1"/>
    <col min="7662" max="7662" width="26.140625" style="16" customWidth="1"/>
    <col min="7663" max="7663" width="11.85546875" style="16" customWidth="1"/>
    <col min="7664" max="7664" width="16.7109375" style="16" customWidth="1"/>
    <col min="7665" max="7665" width="17.140625" style="16" customWidth="1"/>
    <col min="7666" max="7666" width="14.85546875" style="16" customWidth="1"/>
    <col min="7667" max="7667" width="15.140625" style="16" customWidth="1"/>
    <col min="7668" max="7668" width="13.42578125" style="16" customWidth="1"/>
    <col min="7669" max="7669" width="17.140625" style="16" customWidth="1"/>
    <col min="7670" max="7670" width="15.5703125" style="16" customWidth="1"/>
    <col min="7671" max="7671" width="13.5703125" style="16" customWidth="1"/>
    <col min="7672" max="7673" width="12.7109375" style="16" customWidth="1"/>
    <col min="7674" max="7674" width="17.140625" style="16" customWidth="1"/>
    <col min="7675" max="7675" width="15.28515625" style="16" customWidth="1"/>
    <col min="7676" max="7676" width="15.140625" style="16" customWidth="1"/>
    <col min="7677" max="7677" width="11.42578125" style="16"/>
    <col min="7678" max="7678" width="18.42578125" style="16" customWidth="1"/>
    <col min="7679" max="7680" width="17.42578125" style="16" customWidth="1"/>
    <col min="7681" max="7681" width="13.5703125" style="16" customWidth="1"/>
    <col min="7682" max="7916" width="11.42578125" style="16"/>
    <col min="7917" max="7917" width="5.28515625" style="16" customWidth="1"/>
    <col min="7918" max="7918" width="26.140625" style="16" customWidth="1"/>
    <col min="7919" max="7919" width="11.85546875" style="16" customWidth="1"/>
    <col min="7920" max="7920" width="16.7109375" style="16" customWidth="1"/>
    <col min="7921" max="7921" width="17.140625" style="16" customWidth="1"/>
    <col min="7922" max="7922" width="14.85546875" style="16" customWidth="1"/>
    <col min="7923" max="7923" width="15.140625" style="16" customWidth="1"/>
    <col min="7924" max="7924" width="13.42578125" style="16" customWidth="1"/>
    <col min="7925" max="7925" width="17.140625" style="16" customWidth="1"/>
    <col min="7926" max="7926" width="15.5703125" style="16" customWidth="1"/>
    <col min="7927" max="7927" width="13.5703125" style="16" customWidth="1"/>
    <col min="7928" max="7929" width="12.7109375" style="16" customWidth="1"/>
    <col min="7930" max="7930" width="17.140625" style="16" customWidth="1"/>
    <col min="7931" max="7931" width="15.28515625" style="16" customWidth="1"/>
    <col min="7932" max="7932" width="15.140625" style="16" customWidth="1"/>
    <col min="7933" max="7933" width="11.42578125" style="16"/>
    <col min="7934" max="7934" width="18.42578125" style="16" customWidth="1"/>
    <col min="7935" max="7936" width="17.42578125" style="16" customWidth="1"/>
    <col min="7937" max="7937" width="13.5703125" style="16" customWidth="1"/>
    <col min="7938" max="8172" width="11.42578125" style="16"/>
    <col min="8173" max="8173" width="5.28515625" style="16" customWidth="1"/>
    <col min="8174" max="8174" width="26.140625" style="16" customWidth="1"/>
    <col min="8175" max="8175" width="11.85546875" style="16" customWidth="1"/>
    <col min="8176" max="8176" width="16.7109375" style="16" customWidth="1"/>
    <col min="8177" max="8177" width="17.140625" style="16" customWidth="1"/>
    <col min="8178" max="8178" width="14.85546875" style="16" customWidth="1"/>
    <col min="8179" max="8179" width="15.140625" style="16" customWidth="1"/>
    <col min="8180" max="8180" width="13.42578125" style="16" customWidth="1"/>
    <col min="8181" max="8181" width="17.140625" style="16" customWidth="1"/>
    <col min="8182" max="8182" width="15.5703125" style="16" customWidth="1"/>
    <col min="8183" max="8183" width="13.5703125" style="16" customWidth="1"/>
    <col min="8184" max="8185" width="12.7109375" style="16" customWidth="1"/>
    <col min="8186" max="8186" width="17.140625" style="16" customWidth="1"/>
    <col min="8187" max="8187" width="15.28515625" style="16" customWidth="1"/>
    <col min="8188" max="8188" width="15.140625" style="16" customWidth="1"/>
    <col min="8189" max="8189" width="11.42578125" style="16"/>
    <col min="8190" max="8190" width="18.42578125" style="16" customWidth="1"/>
    <col min="8191" max="8192" width="17.42578125" style="16" customWidth="1"/>
    <col min="8193" max="8193" width="13.5703125" style="16" customWidth="1"/>
    <col min="8194" max="8428" width="11.42578125" style="16"/>
    <col min="8429" max="8429" width="5.28515625" style="16" customWidth="1"/>
    <col min="8430" max="8430" width="26.140625" style="16" customWidth="1"/>
    <col min="8431" max="8431" width="11.85546875" style="16" customWidth="1"/>
    <col min="8432" max="8432" width="16.7109375" style="16" customWidth="1"/>
    <col min="8433" max="8433" width="17.140625" style="16" customWidth="1"/>
    <col min="8434" max="8434" width="14.85546875" style="16" customWidth="1"/>
    <col min="8435" max="8435" width="15.140625" style="16" customWidth="1"/>
    <col min="8436" max="8436" width="13.42578125" style="16" customWidth="1"/>
    <col min="8437" max="8437" width="17.140625" style="16" customWidth="1"/>
    <col min="8438" max="8438" width="15.5703125" style="16" customWidth="1"/>
    <col min="8439" max="8439" width="13.5703125" style="16" customWidth="1"/>
    <col min="8440" max="8441" width="12.7109375" style="16" customWidth="1"/>
    <col min="8442" max="8442" width="17.140625" style="16" customWidth="1"/>
    <col min="8443" max="8443" width="15.28515625" style="16" customWidth="1"/>
    <col min="8444" max="8444" width="15.140625" style="16" customWidth="1"/>
    <col min="8445" max="8445" width="11.42578125" style="16"/>
    <col min="8446" max="8446" width="18.42578125" style="16" customWidth="1"/>
    <col min="8447" max="8448" width="17.42578125" style="16" customWidth="1"/>
    <col min="8449" max="8449" width="13.5703125" style="16" customWidth="1"/>
    <col min="8450" max="8684" width="11.42578125" style="16"/>
    <col min="8685" max="8685" width="5.28515625" style="16" customWidth="1"/>
    <col min="8686" max="8686" width="26.140625" style="16" customWidth="1"/>
    <col min="8687" max="8687" width="11.85546875" style="16" customWidth="1"/>
    <col min="8688" max="8688" width="16.7109375" style="16" customWidth="1"/>
    <col min="8689" max="8689" width="17.140625" style="16" customWidth="1"/>
    <col min="8690" max="8690" width="14.85546875" style="16" customWidth="1"/>
    <col min="8691" max="8691" width="15.140625" style="16" customWidth="1"/>
    <col min="8692" max="8692" width="13.42578125" style="16" customWidth="1"/>
    <col min="8693" max="8693" width="17.140625" style="16" customWidth="1"/>
    <col min="8694" max="8694" width="15.5703125" style="16" customWidth="1"/>
    <col min="8695" max="8695" width="13.5703125" style="16" customWidth="1"/>
    <col min="8696" max="8697" width="12.7109375" style="16" customWidth="1"/>
    <col min="8698" max="8698" width="17.140625" style="16" customWidth="1"/>
    <col min="8699" max="8699" width="15.28515625" style="16" customWidth="1"/>
    <col min="8700" max="8700" width="15.140625" style="16" customWidth="1"/>
    <col min="8701" max="8701" width="11.42578125" style="16"/>
    <col min="8702" max="8702" width="18.42578125" style="16" customWidth="1"/>
    <col min="8703" max="8704" width="17.42578125" style="16" customWidth="1"/>
    <col min="8705" max="8705" width="13.5703125" style="16" customWidth="1"/>
    <col min="8706" max="8940" width="11.42578125" style="16"/>
    <col min="8941" max="8941" width="5.28515625" style="16" customWidth="1"/>
    <col min="8942" max="8942" width="26.140625" style="16" customWidth="1"/>
    <col min="8943" max="8943" width="11.85546875" style="16" customWidth="1"/>
    <col min="8944" max="8944" width="16.7109375" style="16" customWidth="1"/>
    <col min="8945" max="8945" width="17.140625" style="16" customWidth="1"/>
    <col min="8946" max="8946" width="14.85546875" style="16" customWidth="1"/>
    <col min="8947" max="8947" width="15.140625" style="16" customWidth="1"/>
    <col min="8948" max="8948" width="13.42578125" style="16" customWidth="1"/>
    <col min="8949" max="8949" width="17.140625" style="16" customWidth="1"/>
    <col min="8950" max="8950" width="15.5703125" style="16" customWidth="1"/>
    <col min="8951" max="8951" width="13.5703125" style="16" customWidth="1"/>
    <col min="8952" max="8953" width="12.7109375" style="16" customWidth="1"/>
    <col min="8954" max="8954" width="17.140625" style="16" customWidth="1"/>
    <col min="8955" max="8955" width="15.28515625" style="16" customWidth="1"/>
    <col min="8956" max="8956" width="15.140625" style="16" customWidth="1"/>
    <col min="8957" max="8957" width="11.42578125" style="16"/>
    <col min="8958" max="8958" width="18.42578125" style="16" customWidth="1"/>
    <col min="8959" max="8960" width="17.42578125" style="16" customWidth="1"/>
    <col min="8961" max="8961" width="13.5703125" style="16" customWidth="1"/>
    <col min="8962" max="9196" width="11.42578125" style="16"/>
    <col min="9197" max="9197" width="5.28515625" style="16" customWidth="1"/>
    <col min="9198" max="9198" width="26.140625" style="16" customWidth="1"/>
    <col min="9199" max="9199" width="11.85546875" style="16" customWidth="1"/>
    <col min="9200" max="9200" width="16.7109375" style="16" customWidth="1"/>
    <col min="9201" max="9201" width="17.140625" style="16" customWidth="1"/>
    <col min="9202" max="9202" width="14.85546875" style="16" customWidth="1"/>
    <col min="9203" max="9203" width="15.140625" style="16" customWidth="1"/>
    <col min="9204" max="9204" width="13.42578125" style="16" customWidth="1"/>
    <col min="9205" max="9205" width="17.140625" style="16" customWidth="1"/>
    <col min="9206" max="9206" width="15.5703125" style="16" customWidth="1"/>
    <col min="9207" max="9207" width="13.5703125" style="16" customWidth="1"/>
    <col min="9208" max="9209" width="12.7109375" style="16" customWidth="1"/>
    <col min="9210" max="9210" width="17.140625" style="16" customWidth="1"/>
    <col min="9211" max="9211" width="15.28515625" style="16" customWidth="1"/>
    <col min="9212" max="9212" width="15.140625" style="16" customWidth="1"/>
    <col min="9213" max="9213" width="11.42578125" style="16"/>
    <col min="9214" max="9214" width="18.42578125" style="16" customWidth="1"/>
    <col min="9215" max="9216" width="17.42578125" style="16" customWidth="1"/>
    <col min="9217" max="9217" width="13.5703125" style="16" customWidth="1"/>
    <col min="9218" max="9452" width="11.42578125" style="16"/>
    <col min="9453" max="9453" width="5.28515625" style="16" customWidth="1"/>
    <col min="9454" max="9454" width="26.140625" style="16" customWidth="1"/>
    <col min="9455" max="9455" width="11.85546875" style="16" customWidth="1"/>
    <col min="9456" max="9456" width="16.7109375" style="16" customWidth="1"/>
    <col min="9457" max="9457" width="17.140625" style="16" customWidth="1"/>
    <col min="9458" max="9458" width="14.85546875" style="16" customWidth="1"/>
    <col min="9459" max="9459" width="15.140625" style="16" customWidth="1"/>
    <col min="9460" max="9460" width="13.42578125" style="16" customWidth="1"/>
    <col min="9461" max="9461" width="17.140625" style="16" customWidth="1"/>
    <col min="9462" max="9462" width="15.5703125" style="16" customWidth="1"/>
    <col min="9463" max="9463" width="13.5703125" style="16" customWidth="1"/>
    <col min="9464" max="9465" width="12.7109375" style="16" customWidth="1"/>
    <col min="9466" max="9466" width="17.140625" style="16" customWidth="1"/>
    <col min="9467" max="9467" width="15.28515625" style="16" customWidth="1"/>
    <col min="9468" max="9468" width="15.140625" style="16" customWidth="1"/>
    <col min="9469" max="9469" width="11.42578125" style="16"/>
    <col min="9470" max="9470" width="18.42578125" style="16" customWidth="1"/>
    <col min="9471" max="9472" width="17.42578125" style="16" customWidth="1"/>
    <col min="9473" max="9473" width="13.5703125" style="16" customWidth="1"/>
    <col min="9474" max="9708" width="11.42578125" style="16"/>
    <col min="9709" max="9709" width="5.28515625" style="16" customWidth="1"/>
    <col min="9710" max="9710" width="26.140625" style="16" customWidth="1"/>
    <col min="9711" max="9711" width="11.85546875" style="16" customWidth="1"/>
    <col min="9712" max="9712" width="16.7109375" style="16" customWidth="1"/>
    <col min="9713" max="9713" width="17.140625" style="16" customWidth="1"/>
    <col min="9714" max="9714" width="14.85546875" style="16" customWidth="1"/>
    <col min="9715" max="9715" width="15.140625" style="16" customWidth="1"/>
    <col min="9716" max="9716" width="13.42578125" style="16" customWidth="1"/>
    <col min="9717" max="9717" width="17.140625" style="16" customWidth="1"/>
    <col min="9718" max="9718" width="15.5703125" style="16" customWidth="1"/>
    <col min="9719" max="9719" width="13.5703125" style="16" customWidth="1"/>
    <col min="9720" max="9721" width="12.7109375" style="16" customWidth="1"/>
    <col min="9722" max="9722" width="17.140625" style="16" customWidth="1"/>
    <col min="9723" max="9723" width="15.28515625" style="16" customWidth="1"/>
    <col min="9724" max="9724" width="15.140625" style="16" customWidth="1"/>
    <col min="9725" max="9725" width="11.42578125" style="16"/>
    <col min="9726" max="9726" width="18.42578125" style="16" customWidth="1"/>
    <col min="9727" max="9728" width="17.42578125" style="16" customWidth="1"/>
    <col min="9729" max="9729" width="13.5703125" style="16" customWidth="1"/>
    <col min="9730" max="9964" width="11.42578125" style="16"/>
    <col min="9965" max="9965" width="5.28515625" style="16" customWidth="1"/>
    <col min="9966" max="9966" width="26.140625" style="16" customWidth="1"/>
    <col min="9967" max="9967" width="11.85546875" style="16" customWidth="1"/>
    <col min="9968" max="9968" width="16.7109375" style="16" customWidth="1"/>
    <col min="9969" max="9969" width="17.140625" style="16" customWidth="1"/>
    <col min="9970" max="9970" width="14.85546875" style="16" customWidth="1"/>
    <col min="9971" max="9971" width="15.140625" style="16" customWidth="1"/>
    <col min="9972" max="9972" width="13.42578125" style="16" customWidth="1"/>
    <col min="9973" max="9973" width="17.140625" style="16" customWidth="1"/>
    <col min="9974" max="9974" width="15.5703125" style="16" customWidth="1"/>
    <col min="9975" max="9975" width="13.5703125" style="16" customWidth="1"/>
    <col min="9976" max="9977" width="12.7109375" style="16" customWidth="1"/>
    <col min="9978" max="9978" width="17.140625" style="16" customWidth="1"/>
    <col min="9979" max="9979" width="15.28515625" style="16" customWidth="1"/>
    <col min="9980" max="9980" width="15.140625" style="16" customWidth="1"/>
    <col min="9981" max="9981" width="11.42578125" style="16"/>
    <col min="9982" max="9982" width="18.42578125" style="16" customWidth="1"/>
    <col min="9983" max="9984" width="17.42578125" style="16" customWidth="1"/>
    <col min="9985" max="9985" width="13.5703125" style="16" customWidth="1"/>
    <col min="9986" max="10220" width="11.42578125" style="16"/>
    <col min="10221" max="10221" width="5.28515625" style="16" customWidth="1"/>
    <col min="10222" max="10222" width="26.140625" style="16" customWidth="1"/>
    <col min="10223" max="10223" width="11.85546875" style="16" customWidth="1"/>
    <col min="10224" max="10224" width="16.7109375" style="16" customWidth="1"/>
    <col min="10225" max="10225" width="17.140625" style="16" customWidth="1"/>
    <col min="10226" max="10226" width="14.85546875" style="16" customWidth="1"/>
    <col min="10227" max="10227" width="15.140625" style="16" customWidth="1"/>
    <col min="10228" max="10228" width="13.42578125" style="16" customWidth="1"/>
    <col min="10229" max="10229" width="17.140625" style="16" customWidth="1"/>
    <col min="10230" max="10230" width="15.5703125" style="16" customWidth="1"/>
    <col min="10231" max="10231" width="13.5703125" style="16" customWidth="1"/>
    <col min="10232" max="10233" width="12.7109375" style="16" customWidth="1"/>
    <col min="10234" max="10234" width="17.140625" style="16" customWidth="1"/>
    <col min="10235" max="10235" width="15.28515625" style="16" customWidth="1"/>
    <col min="10236" max="10236" width="15.140625" style="16" customWidth="1"/>
    <col min="10237" max="10237" width="11.42578125" style="16"/>
    <col min="10238" max="10238" width="18.42578125" style="16" customWidth="1"/>
    <col min="10239" max="10240" width="17.42578125" style="16" customWidth="1"/>
    <col min="10241" max="10241" width="13.5703125" style="16" customWidth="1"/>
    <col min="10242" max="10476" width="11.42578125" style="16"/>
    <col min="10477" max="10477" width="5.28515625" style="16" customWidth="1"/>
    <col min="10478" max="10478" width="26.140625" style="16" customWidth="1"/>
    <col min="10479" max="10479" width="11.85546875" style="16" customWidth="1"/>
    <col min="10480" max="10480" width="16.7109375" style="16" customWidth="1"/>
    <col min="10481" max="10481" width="17.140625" style="16" customWidth="1"/>
    <col min="10482" max="10482" width="14.85546875" style="16" customWidth="1"/>
    <col min="10483" max="10483" width="15.140625" style="16" customWidth="1"/>
    <col min="10484" max="10484" width="13.42578125" style="16" customWidth="1"/>
    <col min="10485" max="10485" width="17.140625" style="16" customWidth="1"/>
    <col min="10486" max="10486" width="15.5703125" style="16" customWidth="1"/>
    <col min="10487" max="10487" width="13.5703125" style="16" customWidth="1"/>
    <col min="10488" max="10489" width="12.7109375" style="16" customWidth="1"/>
    <col min="10490" max="10490" width="17.140625" style="16" customWidth="1"/>
    <col min="10491" max="10491" width="15.28515625" style="16" customWidth="1"/>
    <col min="10492" max="10492" width="15.140625" style="16" customWidth="1"/>
    <col min="10493" max="10493" width="11.42578125" style="16"/>
    <col min="10494" max="10494" width="18.42578125" style="16" customWidth="1"/>
    <col min="10495" max="10496" width="17.42578125" style="16" customWidth="1"/>
    <col min="10497" max="10497" width="13.5703125" style="16" customWidth="1"/>
    <col min="10498" max="10732" width="11.42578125" style="16"/>
    <col min="10733" max="10733" width="5.28515625" style="16" customWidth="1"/>
    <col min="10734" max="10734" width="26.140625" style="16" customWidth="1"/>
    <col min="10735" max="10735" width="11.85546875" style="16" customWidth="1"/>
    <col min="10736" max="10736" width="16.7109375" style="16" customWidth="1"/>
    <col min="10737" max="10737" width="17.140625" style="16" customWidth="1"/>
    <col min="10738" max="10738" width="14.85546875" style="16" customWidth="1"/>
    <col min="10739" max="10739" width="15.140625" style="16" customWidth="1"/>
    <col min="10740" max="10740" width="13.42578125" style="16" customWidth="1"/>
    <col min="10741" max="10741" width="17.140625" style="16" customWidth="1"/>
    <col min="10742" max="10742" width="15.5703125" style="16" customWidth="1"/>
    <col min="10743" max="10743" width="13.5703125" style="16" customWidth="1"/>
    <col min="10744" max="10745" width="12.7109375" style="16" customWidth="1"/>
    <col min="10746" max="10746" width="17.140625" style="16" customWidth="1"/>
    <col min="10747" max="10747" width="15.28515625" style="16" customWidth="1"/>
    <col min="10748" max="10748" width="15.140625" style="16" customWidth="1"/>
    <col min="10749" max="10749" width="11.42578125" style="16"/>
    <col min="10750" max="10750" width="18.42578125" style="16" customWidth="1"/>
    <col min="10751" max="10752" width="17.42578125" style="16" customWidth="1"/>
    <col min="10753" max="10753" width="13.5703125" style="16" customWidth="1"/>
    <col min="10754" max="10988" width="11.42578125" style="16"/>
    <col min="10989" max="10989" width="5.28515625" style="16" customWidth="1"/>
    <col min="10990" max="10990" width="26.140625" style="16" customWidth="1"/>
    <col min="10991" max="10991" width="11.85546875" style="16" customWidth="1"/>
    <col min="10992" max="10992" width="16.7109375" style="16" customWidth="1"/>
    <col min="10993" max="10993" width="17.140625" style="16" customWidth="1"/>
    <col min="10994" max="10994" width="14.85546875" style="16" customWidth="1"/>
    <col min="10995" max="10995" width="15.140625" style="16" customWidth="1"/>
    <col min="10996" max="10996" width="13.42578125" style="16" customWidth="1"/>
    <col min="10997" max="10997" width="17.140625" style="16" customWidth="1"/>
    <col min="10998" max="10998" width="15.5703125" style="16" customWidth="1"/>
    <col min="10999" max="10999" width="13.5703125" style="16" customWidth="1"/>
    <col min="11000" max="11001" width="12.7109375" style="16" customWidth="1"/>
    <col min="11002" max="11002" width="17.140625" style="16" customWidth="1"/>
    <col min="11003" max="11003" width="15.28515625" style="16" customWidth="1"/>
    <col min="11004" max="11004" width="15.140625" style="16" customWidth="1"/>
    <col min="11005" max="11005" width="11.42578125" style="16"/>
    <col min="11006" max="11006" width="18.42578125" style="16" customWidth="1"/>
    <col min="11007" max="11008" width="17.42578125" style="16" customWidth="1"/>
    <col min="11009" max="11009" width="13.5703125" style="16" customWidth="1"/>
    <col min="11010" max="11244" width="11.42578125" style="16"/>
    <col min="11245" max="11245" width="5.28515625" style="16" customWidth="1"/>
    <col min="11246" max="11246" width="26.140625" style="16" customWidth="1"/>
    <col min="11247" max="11247" width="11.85546875" style="16" customWidth="1"/>
    <col min="11248" max="11248" width="16.7109375" style="16" customWidth="1"/>
    <col min="11249" max="11249" width="17.140625" style="16" customWidth="1"/>
    <col min="11250" max="11250" width="14.85546875" style="16" customWidth="1"/>
    <col min="11251" max="11251" width="15.140625" style="16" customWidth="1"/>
    <col min="11252" max="11252" width="13.42578125" style="16" customWidth="1"/>
    <col min="11253" max="11253" width="17.140625" style="16" customWidth="1"/>
    <col min="11254" max="11254" width="15.5703125" style="16" customWidth="1"/>
    <col min="11255" max="11255" width="13.5703125" style="16" customWidth="1"/>
    <col min="11256" max="11257" width="12.7109375" style="16" customWidth="1"/>
    <col min="11258" max="11258" width="17.140625" style="16" customWidth="1"/>
    <col min="11259" max="11259" width="15.28515625" style="16" customWidth="1"/>
    <col min="11260" max="11260" width="15.140625" style="16" customWidth="1"/>
    <col min="11261" max="11261" width="11.42578125" style="16"/>
    <col min="11262" max="11262" width="18.42578125" style="16" customWidth="1"/>
    <col min="11263" max="11264" width="17.42578125" style="16" customWidth="1"/>
    <col min="11265" max="11265" width="13.5703125" style="16" customWidth="1"/>
    <col min="11266" max="11500" width="11.42578125" style="16"/>
    <col min="11501" max="11501" width="5.28515625" style="16" customWidth="1"/>
    <col min="11502" max="11502" width="26.140625" style="16" customWidth="1"/>
    <col min="11503" max="11503" width="11.85546875" style="16" customWidth="1"/>
    <col min="11504" max="11504" width="16.7109375" style="16" customWidth="1"/>
    <col min="11505" max="11505" width="17.140625" style="16" customWidth="1"/>
    <col min="11506" max="11506" width="14.85546875" style="16" customWidth="1"/>
    <col min="11507" max="11507" width="15.140625" style="16" customWidth="1"/>
    <col min="11508" max="11508" width="13.42578125" style="16" customWidth="1"/>
    <col min="11509" max="11509" width="17.140625" style="16" customWidth="1"/>
    <col min="11510" max="11510" width="15.5703125" style="16" customWidth="1"/>
    <col min="11511" max="11511" width="13.5703125" style="16" customWidth="1"/>
    <col min="11512" max="11513" width="12.7109375" style="16" customWidth="1"/>
    <col min="11514" max="11514" width="17.140625" style="16" customWidth="1"/>
    <col min="11515" max="11515" width="15.28515625" style="16" customWidth="1"/>
    <col min="11516" max="11516" width="15.140625" style="16" customWidth="1"/>
    <col min="11517" max="11517" width="11.42578125" style="16"/>
    <col min="11518" max="11518" width="18.42578125" style="16" customWidth="1"/>
    <col min="11519" max="11520" width="17.42578125" style="16" customWidth="1"/>
    <col min="11521" max="11521" width="13.5703125" style="16" customWidth="1"/>
    <col min="11522" max="11756" width="11.42578125" style="16"/>
    <col min="11757" max="11757" width="5.28515625" style="16" customWidth="1"/>
    <col min="11758" max="11758" width="26.140625" style="16" customWidth="1"/>
    <col min="11759" max="11759" width="11.85546875" style="16" customWidth="1"/>
    <col min="11760" max="11760" width="16.7109375" style="16" customWidth="1"/>
    <col min="11761" max="11761" width="17.140625" style="16" customWidth="1"/>
    <col min="11762" max="11762" width="14.85546875" style="16" customWidth="1"/>
    <col min="11763" max="11763" width="15.140625" style="16" customWidth="1"/>
    <col min="11764" max="11764" width="13.42578125" style="16" customWidth="1"/>
    <col min="11765" max="11765" width="17.140625" style="16" customWidth="1"/>
    <col min="11766" max="11766" width="15.5703125" style="16" customWidth="1"/>
    <col min="11767" max="11767" width="13.5703125" style="16" customWidth="1"/>
    <col min="11768" max="11769" width="12.7109375" style="16" customWidth="1"/>
    <col min="11770" max="11770" width="17.140625" style="16" customWidth="1"/>
    <col min="11771" max="11771" width="15.28515625" style="16" customWidth="1"/>
    <col min="11772" max="11772" width="15.140625" style="16" customWidth="1"/>
    <col min="11773" max="11773" width="11.42578125" style="16"/>
    <col min="11774" max="11774" width="18.42578125" style="16" customWidth="1"/>
    <col min="11775" max="11776" width="17.42578125" style="16" customWidth="1"/>
    <col min="11777" max="11777" width="13.5703125" style="16" customWidth="1"/>
    <col min="11778" max="12012" width="11.42578125" style="16"/>
    <col min="12013" max="12013" width="5.28515625" style="16" customWidth="1"/>
    <col min="12014" max="12014" width="26.140625" style="16" customWidth="1"/>
    <col min="12015" max="12015" width="11.85546875" style="16" customWidth="1"/>
    <col min="12016" max="12016" width="16.7109375" style="16" customWidth="1"/>
    <col min="12017" max="12017" width="17.140625" style="16" customWidth="1"/>
    <col min="12018" max="12018" width="14.85546875" style="16" customWidth="1"/>
    <col min="12019" max="12019" width="15.140625" style="16" customWidth="1"/>
    <col min="12020" max="12020" width="13.42578125" style="16" customWidth="1"/>
    <col min="12021" max="12021" width="17.140625" style="16" customWidth="1"/>
    <col min="12022" max="12022" width="15.5703125" style="16" customWidth="1"/>
    <col min="12023" max="12023" width="13.5703125" style="16" customWidth="1"/>
    <col min="12024" max="12025" width="12.7109375" style="16" customWidth="1"/>
    <col min="12026" max="12026" width="17.140625" style="16" customWidth="1"/>
    <col min="12027" max="12027" width="15.28515625" style="16" customWidth="1"/>
    <col min="12028" max="12028" width="15.140625" style="16" customWidth="1"/>
    <col min="12029" max="12029" width="11.42578125" style="16"/>
    <col min="12030" max="12030" width="18.42578125" style="16" customWidth="1"/>
    <col min="12031" max="12032" width="17.42578125" style="16" customWidth="1"/>
    <col min="12033" max="12033" width="13.5703125" style="16" customWidth="1"/>
    <col min="12034" max="12268" width="11.42578125" style="16"/>
    <col min="12269" max="12269" width="5.28515625" style="16" customWidth="1"/>
    <col min="12270" max="12270" width="26.140625" style="16" customWidth="1"/>
    <col min="12271" max="12271" width="11.85546875" style="16" customWidth="1"/>
    <col min="12272" max="12272" width="16.7109375" style="16" customWidth="1"/>
    <col min="12273" max="12273" width="17.140625" style="16" customWidth="1"/>
    <col min="12274" max="12274" width="14.85546875" style="16" customWidth="1"/>
    <col min="12275" max="12275" width="15.140625" style="16" customWidth="1"/>
    <col min="12276" max="12276" width="13.42578125" style="16" customWidth="1"/>
    <col min="12277" max="12277" width="17.140625" style="16" customWidth="1"/>
    <col min="12278" max="12278" width="15.5703125" style="16" customWidth="1"/>
    <col min="12279" max="12279" width="13.5703125" style="16" customWidth="1"/>
    <col min="12280" max="12281" width="12.7109375" style="16" customWidth="1"/>
    <col min="12282" max="12282" width="17.140625" style="16" customWidth="1"/>
    <col min="12283" max="12283" width="15.28515625" style="16" customWidth="1"/>
    <col min="12284" max="12284" width="15.140625" style="16" customWidth="1"/>
    <col min="12285" max="12285" width="11.42578125" style="16"/>
    <col min="12286" max="12286" width="18.42578125" style="16" customWidth="1"/>
    <col min="12287" max="12288" width="17.42578125" style="16" customWidth="1"/>
    <col min="12289" max="12289" width="13.5703125" style="16" customWidth="1"/>
    <col min="12290" max="12524" width="11.42578125" style="16"/>
    <col min="12525" max="12525" width="5.28515625" style="16" customWidth="1"/>
    <col min="12526" max="12526" width="26.140625" style="16" customWidth="1"/>
    <col min="12527" max="12527" width="11.85546875" style="16" customWidth="1"/>
    <col min="12528" max="12528" width="16.7109375" style="16" customWidth="1"/>
    <col min="12529" max="12529" width="17.140625" style="16" customWidth="1"/>
    <col min="12530" max="12530" width="14.85546875" style="16" customWidth="1"/>
    <col min="12531" max="12531" width="15.140625" style="16" customWidth="1"/>
    <col min="12532" max="12532" width="13.42578125" style="16" customWidth="1"/>
    <col min="12533" max="12533" width="17.140625" style="16" customWidth="1"/>
    <col min="12534" max="12534" width="15.5703125" style="16" customWidth="1"/>
    <col min="12535" max="12535" width="13.5703125" style="16" customWidth="1"/>
    <col min="12536" max="12537" width="12.7109375" style="16" customWidth="1"/>
    <col min="12538" max="12538" width="17.140625" style="16" customWidth="1"/>
    <col min="12539" max="12539" width="15.28515625" style="16" customWidth="1"/>
    <col min="12540" max="12540" width="15.140625" style="16" customWidth="1"/>
    <col min="12541" max="12541" width="11.42578125" style="16"/>
    <col min="12542" max="12542" width="18.42578125" style="16" customWidth="1"/>
    <col min="12543" max="12544" width="17.42578125" style="16" customWidth="1"/>
    <col min="12545" max="12545" width="13.5703125" style="16" customWidth="1"/>
    <col min="12546" max="12780" width="11.42578125" style="16"/>
    <col min="12781" max="12781" width="5.28515625" style="16" customWidth="1"/>
    <col min="12782" max="12782" width="26.140625" style="16" customWidth="1"/>
    <col min="12783" max="12783" width="11.85546875" style="16" customWidth="1"/>
    <col min="12784" max="12784" width="16.7109375" style="16" customWidth="1"/>
    <col min="12785" max="12785" width="17.140625" style="16" customWidth="1"/>
    <col min="12786" max="12786" width="14.85546875" style="16" customWidth="1"/>
    <col min="12787" max="12787" width="15.140625" style="16" customWidth="1"/>
    <col min="12788" max="12788" width="13.42578125" style="16" customWidth="1"/>
    <col min="12789" max="12789" width="17.140625" style="16" customWidth="1"/>
    <col min="12790" max="12790" width="15.5703125" style="16" customWidth="1"/>
    <col min="12791" max="12791" width="13.5703125" style="16" customWidth="1"/>
    <col min="12792" max="12793" width="12.7109375" style="16" customWidth="1"/>
    <col min="12794" max="12794" width="17.140625" style="16" customWidth="1"/>
    <col min="12795" max="12795" width="15.28515625" style="16" customWidth="1"/>
    <col min="12796" max="12796" width="15.140625" style="16" customWidth="1"/>
    <col min="12797" max="12797" width="11.42578125" style="16"/>
    <col min="12798" max="12798" width="18.42578125" style="16" customWidth="1"/>
    <col min="12799" max="12800" width="17.42578125" style="16" customWidth="1"/>
    <col min="12801" max="12801" width="13.5703125" style="16" customWidth="1"/>
    <col min="12802" max="13036" width="11.42578125" style="16"/>
    <col min="13037" max="13037" width="5.28515625" style="16" customWidth="1"/>
    <col min="13038" max="13038" width="26.140625" style="16" customWidth="1"/>
    <col min="13039" max="13039" width="11.85546875" style="16" customWidth="1"/>
    <col min="13040" max="13040" width="16.7109375" style="16" customWidth="1"/>
    <col min="13041" max="13041" width="17.140625" style="16" customWidth="1"/>
    <col min="13042" max="13042" width="14.85546875" style="16" customWidth="1"/>
    <col min="13043" max="13043" width="15.140625" style="16" customWidth="1"/>
    <col min="13044" max="13044" width="13.42578125" style="16" customWidth="1"/>
    <col min="13045" max="13045" width="17.140625" style="16" customWidth="1"/>
    <col min="13046" max="13046" width="15.5703125" style="16" customWidth="1"/>
    <col min="13047" max="13047" width="13.5703125" style="16" customWidth="1"/>
    <col min="13048" max="13049" width="12.7109375" style="16" customWidth="1"/>
    <col min="13050" max="13050" width="17.140625" style="16" customWidth="1"/>
    <col min="13051" max="13051" width="15.28515625" style="16" customWidth="1"/>
    <col min="13052" max="13052" width="15.140625" style="16" customWidth="1"/>
    <col min="13053" max="13053" width="11.42578125" style="16"/>
    <col min="13054" max="13054" width="18.42578125" style="16" customWidth="1"/>
    <col min="13055" max="13056" width="17.42578125" style="16" customWidth="1"/>
    <col min="13057" max="13057" width="13.5703125" style="16" customWidth="1"/>
    <col min="13058" max="13292" width="11.42578125" style="16"/>
    <col min="13293" max="13293" width="5.28515625" style="16" customWidth="1"/>
    <col min="13294" max="13294" width="26.140625" style="16" customWidth="1"/>
    <col min="13295" max="13295" width="11.85546875" style="16" customWidth="1"/>
    <col min="13296" max="13296" width="16.7109375" style="16" customWidth="1"/>
    <col min="13297" max="13297" width="17.140625" style="16" customWidth="1"/>
    <col min="13298" max="13298" width="14.85546875" style="16" customWidth="1"/>
    <col min="13299" max="13299" width="15.140625" style="16" customWidth="1"/>
    <col min="13300" max="13300" width="13.42578125" style="16" customWidth="1"/>
    <col min="13301" max="13301" width="17.140625" style="16" customWidth="1"/>
    <col min="13302" max="13302" width="15.5703125" style="16" customWidth="1"/>
    <col min="13303" max="13303" width="13.5703125" style="16" customWidth="1"/>
    <col min="13304" max="13305" width="12.7109375" style="16" customWidth="1"/>
    <col min="13306" max="13306" width="17.140625" style="16" customWidth="1"/>
    <col min="13307" max="13307" width="15.28515625" style="16" customWidth="1"/>
    <col min="13308" max="13308" width="15.140625" style="16" customWidth="1"/>
    <col min="13309" max="13309" width="11.42578125" style="16"/>
    <col min="13310" max="13310" width="18.42578125" style="16" customWidth="1"/>
    <col min="13311" max="13312" width="17.42578125" style="16" customWidth="1"/>
    <col min="13313" max="13313" width="13.5703125" style="16" customWidth="1"/>
    <col min="13314" max="13548" width="11.42578125" style="16"/>
    <col min="13549" max="13549" width="5.28515625" style="16" customWidth="1"/>
    <col min="13550" max="13550" width="26.140625" style="16" customWidth="1"/>
    <col min="13551" max="13551" width="11.85546875" style="16" customWidth="1"/>
    <col min="13552" max="13552" width="16.7109375" style="16" customWidth="1"/>
    <col min="13553" max="13553" width="17.140625" style="16" customWidth="1"/>
    <col min="13554" max="13554" width="14.85546875" style="16" customWidth="1"/>
    <col min="13555" max="13555" width="15.140625" style="16" customWidth="1"/>
    <col min="13556" max="13556" width="13.42578125" style="16" customWidth="1"/>
    <col min="13557" max="13557" width="17.140625" style="16" customWidth="1"/>
    <col min="13558" max="13558" width="15.5703125" style="16" customWidth="1"/>
    <col min="13559" max="13559" width="13.5703125" style="16" customWidth="1"/>
    <col min="13560" max="13561" width="12.7109375" style="16" customWidth="1"/>
    <col min="13562" max="13562" width="17.140625" style="16" customWidth="1"/>
    <col min="13563" max="13563" width="15.28515625" style="16" customWidth="1"/>
    <col min="13564" max="13564" width="15.140625" style="16" customWidth="1"/>
    <col min="13565" max="13565" width="11.42578125" style="16"/>
    <col min="13566" max="13566" width="18.42578125" style="16" customWidth="1"/>
    <col min="13567" max="13568" width="17.42578125" style="16" customWidth="1"/>
    <col min="13569" max="13569" width="13.5703125" style="16" customWidth="1"/>
    <col min="13570" max="13804" width="11.42578125" style="16"/>
    <col min="13805" max="13805" width="5.28515625" style="16" customWidth="1"/>
    <col min="13806" max="13806" width="26.140625" style="16" customWidth="1"/>
    <col min="13807" max="13807" width="11.85546875" style="16" customWidth="1"/>
    <col min="13808" max="13808" width="16.7109375" style="16" customWidth="1"/>
    <col min="13809" max="13809" width="17.140625" style="16" customWidth="1"/>
    <col min="13810" max="13810" width="14.85546875" style="16" customWidth="1"/>
    <col min="13811" max="13811" width="15.140625" style="16" customWidth="1"/>
    <col min="13812" max="13812" width="13.42578125" style="16" customWidth="1"/>
    <col min="13813" max="13813" width="17.140625" style="16" customWidth="1"/>
    <col min="13814" max="13814" width="15.5703125" style="16" customWidth="1"/>
    <col min="13815" max="13815" width="13.5703125" style="16" customWidth="1"/>
    <col min="13816" max="13817" width="12.7109375" style="16" customWidth="1"/>
    <col min="13818" max="13818" width="17.140625" style="16" customWidth="1"/>
    <col min="13819" max="13819" width="15.28515625" style="16" customWidth="1"/>
    <col min="13820" max="13820" width="15.140625" style="16" customWidth="1"/>
    <col min="13821" max="13821" width="11.42578125" style="16"/>
    <col min="13822" max="13822" width="18.42578125" style="16" customWidth="1"/>
    <col min="13823" max="13824" width="17.42578125" style="16" customWidth="1"/>
    <col min="13825" max="13825" width="13.5703125" style="16" customWidth="1"/>
    <col min="13826" max="14060" width="11.42578125" style="16"/>
    <col min="14061" max="14061" width="5.28515625" style="16" customWidth="1"/>
    <col min="14062" max="14062" width="26.140625" style="16" customWidth="1"/>
    <col min="14063" max="14063" width="11.85546875" style="16" customWidth="1"/>
    <col min="14064" max="14064" width="16.7109375" style="16" customWidth="1"/>
    <col min="14065" max="14065" width="17.140625" style="16" customWidth="1"/>
    <col min="14066" max="14066" width="14.85546875" style="16" customWidth="1"/>
    <col min="14067" max="14067" width="15.140625" style="16" customWidth="1"/>
    <col min="14068" max="14068" width="13.42578125" style="16" customWidth="1"/>
    <col min="14069" max="14069" width="17.140625" style="16" customWidth="1"/>
    <col min="14070" max="14070" width="15.5703125" style="16" customWidth="1"/>
    <col min="14071" max="14071" width="13.5703125" style="16" customWidth="1"/>
    <col min="14072" max="14073" width="12.7109375" style="16" customWidth="1"/>
    <col min="14074" max="14074" width="17.140625" style="16" customWidth="1"/>
    <col min="14075" max="14075" width="15.28515625" style="16" customWidth="1"/>
    <col min="14076" max="14076" width="15.140625" style="16" customWidth="1"/>
    <col min="14077" max="14077" width="11.42578125" style="16"/>
    <col min="14078" max="14078" width="18.42578125" style="16" customWidth="1"/>
    <col min="14079" max="14080" width="17.42578125" style="16" customWidth="1"/>
    <col min="14081" max="14081" width="13.5703125" style="16" customWidth="1"/>
    <col min="14082" max="14316" width="11.42578125" style="16"/>
    <col min="14317" max="14317" width="5.28515625" style="16" customWidth="1"/>
    <col min="14318" max="14318" width="26.140625" style="16" customWidth="1"/>
    <col min="14319" max="14319" width="11.85546875" style="16" customWidth="1"/>
    <col min="14320" max="14320" width="16.7109375" style="16" customWidth="1"/>
    <col min="14321" max="14321" width="17.140625" style="16" customWidth="1"/>
    <col min="14322" max="14322" width="14.85546875" style="16" customWidth="1"/>
    <col min="14323" max="14323" width="15.140625" style="16" customWidth="1"/>
    <col min="14324" max="14324" width="13.42578125" style="16" customWidth="1"/>
    <col min="14325" max="14325" width="17.140625" style="16" customWidth="1"/>
    <col min="14326" max="14326" width="15.5703125" style="16" customWidth="1"/>
    <col min="14327" max="14327" width="13.5703125" style="16" customWidth="1"/>
    <col min="14328" max="14329" width="12.7109375" style="16" customWidth="1"/>
    <col min="14330" max="14330" width="17.140625" style="16" customWidth="1"/>
    <col min="14331" max="14331" width="15.28515625" style="16" customWidth="1"/>
    <col min="14332" max="14332" width="15.140625" style="16" customWidth="1"/>
    <col min="14333" max="14333" width="11.42578125" style="16"/>
    <col min="14334" max="14334" width="18.42578125" style="16" customWidth="1"/>
    <col min="14335" max="14336" width="17.42578125" style="16" customWidth="1"/>
    <col min="14337" max="14337" width="13.5703125" style="16" customWidth="1"/>
    <col min="14338" max="14572" width="11.42578125" style="16"/>
    <col min="14573" max="14573" width="5.28515625" style="16" customWidth="1"/>
    <col min="14574" max="14574" width="26.140625" style="16" customWidth="1"/>
    <col min="14575" max="14575" width="11.85546875" style="16" customWidth="1"/>
    <col min="14576" max="14576" width="16.7109375" style="16" customWidth="1"/>
    <col min="14577" max="14577" width="17.140625" style="16" customWidth="1"/>
    <col min="14578" max="14578" width="14.85546875" style="16" customWidth="1"/>
    <col min="14579" max="14579" width="15.140625" style="16" customWidth="1"/>
    <col min="14580" max="14580" width="13.42578125" style="16" customWidth="1"/>
    <col min="14581" max="14581" width="17.140625" style="16" customWidth="1"/>
    <col min="14582" max="14582" width="15.5703125" style="16" customWidth="1"/>
    <col min="14583" max="14583" width="13.5703125" style="16" customWidth="1"/>
    <col min="14584" max="14585" width="12.7109375" style="16" customWidth="1"/>
    <col min="14586" max="14586" width="17.140625" style="16" customWidth="1"/>
    <col min="14587" max="14587" width="15.28515625" style="16" customWidth="1"/>
    <col min="14588" max="14588" width="15.140625" style="16" customWidth="1"/>
    <col min="14589" max="14589" width="11.42578125" style="16"/>
    <col min="14590" max="14590" width="18.42578125" style="16" customWidth="1"/>
    <col min="14591" max="14592" width="17.42578125" style="16" customWidth="1"/>
    <col min="14593" max="14593" width="13.5703125" style="16" customWidth="1"/>
    <col min="14594" max="14828" width="11.42578125" style="16"/>
    <col min="14829" max="14829" width="5.28515625" style="16" customWidth="1"/>
    <col min="14830" max="14830" width="26.140625" style="16" customWidth="1"/>
    <col min="14831" max="14831" width="11.85546875" style="16" customWidth="1"/>
    <col min="14832" max="14832" width="16.7109375" style="16" customWidth="1"/>
    <col min="14833" max="14833" width="17.140625" style="16" customWidth="1"/>
    <col min="14834" max="14834" width="14.85546875" style="16" customWidth="1"/>
    <col min="14835" max="14835" width="15.140625" style="16" customWidth="1"/>
    <col min="14836" max="14836" width="13.42578125" style="16" customWidth="1"/>
    <col min="14837" max="14837" width="17.140625" style="16" customWidth="1"/>
    <col min="14838" max="14838" width="15.5703125" style="16" customWidth="1"/>
    <col min="14839" max="14839" width="13.5703125" style="16" customWidth="1"/>
    <col min="14840" max="14841" width="12.7109375" style="16" customWidth="1"/>
    <col min="14842" max="14842" width="17.140625" style="16" customWidth="1"/>
    <col min="14843" max="14843" width="15.28515625" style="16" customWidth="1"/>
    <col min="14844" max="14844" width="15.140625" style="16" customWidth="1"/>
    <col min="14845" max="14845" width="11.42578125" style="16"/>
    <col min="14846" max="14846" width="18.42578125" style="16" customWidth="1"/>
    <col min="14847" max="14848" width="17.42578125" style="16" customWidth="1"/>
    <col min="14849" max="14849" width="13.5703125" style="16" customWidth="1"/>
    <col min="14850" max="15084" width="11.42578125" style="16"/>
    <col min="15085" max="15085" width="5.28515625" style="16" customWidth="1"/>
    <col min="15086" max="15086" width="26.140625" style="16" customWidth="1"/>
    <col min="15087" max="15087" width="11.85546875" style="16" customWidth="1"/>
    <col min="15088" max="15088" width="16.7109375" style="16" customWidth="1"/>
    <col min="15089" max="15089" width="17.140625" style="16" customWidth="1"/>
    <col min="15090" max="15090" width="14.85546875" style="16" customWidth="1"/>
    <col min="15091" max="15091" width="15.140625" style="16" customWidth="1"/>
    <col min="15092" max="15092" width="13.42578125" style="16" customWidth="1"/>
    <col min="15093" max="15093" width="17.140625" style="16" customWidth="1"/>
    <col min="15094" max="15094" width="15.5703125" style="16" customWidth="1"/>
    <col min="15095" max="15095" width="13.5703125" style="16" customWidth="1"/>
    <col min="15096" max="15097" width="12.7109375" style="16" customWidth="1"/>
    <col min="15098" max="15098" width="17.140625" style="16" customWidth="1"/>
    <col min="15099" max="15099" width="15.28515625" style="16" customWidth="1"/>
    <col min="15100" max="15100" width="15.140625" style="16" customWidth="1"/>
    <col min="15101" max="15101" width="11.42578125" style="16"/>
    <col min="15102" max="15102" width="18.42578125" style="16" customWidth="1"/>
    <col min="15103" max="15104" width="17.42578125" style="16" customWidth="1"/>
    <col min="15105" max="15105" width="13.5703125" style="16" customWidth="1"/>
    <col min="15106" max="15340" width="11.42578125" style="16"/>
    <col min="15341" max="15341" width="5.28515625" style="16" customWidth="1"/>
    <col min="15342" max="15342" width="26.140625" style="16" customWidth="1"/>
    <col min="15343" max="15343" width="11.85546875" style="16" customWidth="1"/>
    <col min="15344" max="15344" width="16.7109375" style="16" customWidth="1"/>
    <col min="15345" max="15345" width="17.140625" style="16" customWidth="1"/>
    <col min="15346" max="15346" width="14.85546875" style="16" customWidth="1"/>
    <col min="15347" max="15347" width="15.140625" style="16" customWidth="1"/>
    <col min="15348" max="15348" width="13.42578125" style="16" customWidth="1"/>
    <col min="15349" max="15349" width="17.140625" style="16" customWidth="1"/>
    <col min="15350" max="15350" width="15.5703125" style="16" customWidth="1"/>
    <col min="15351" max="15351" width="13.5703125" style="16" customWidth="1"/>
    <col min="15352" max="15353" width="12.7109375" style="16" customWidth="1"/>
    <col min="15354" max="15354" width="17.140625" style="16" customWidth="1"/>
    <col min="15355" max="15355" width="15.28515625" style="16" customWidth="1"/>
    <col min="15356" max="15356" width="15.140625" style="16" customWidth="1"/>
    <col min="15357" max="15357" width="11.42578125" style="16"/>
    <col min="15358" max="15358" width="18.42578125" style="16" customWidth="1"/>
    <col min="15359" max="15360" width="17.42578125" style="16" customWidth="1"/>
    <col min="15361" max="15361" width="13.5703125" style="16" customWidth="1"/>
    <col min="15362" max="15596" width="11.42578125" style="16"/>
    <col min="15597" max="15597" width="5.28515625" style="16" customWidth="1"/>
    <col min="15598" max="15598" width="26.140625" style="16" customWidth="1"/>
    <col min="15599" max="15599" width="11.85546875" style="16" customWidth="1"/>
    <col min="15600" max="15600" width="16.7109375" style="16" customWidth="1"/>
    <col min="15601" max="15601" width="17.140625" style="16" customWidth="1"/>
    <col min="15602" max="15602" width="14.85546875" style="16" customWidth="1"/>
    <col min="15603" max="15603" width="15.140625" style="16" customWidth="1"/>
    <col min="15604" max="15604" width="13.42578125" style="16" customWidth="1"/>
    <col min="15605" max="15605" width="17.140625" style="16" customWidth="1"/>
    <col min="15606" max="15606" width="15.5703125" style="16" customWidth="1"/>
    <col min="15607" max="15607" width="13.5703125" style="16" customWidth="1"/>
    <col min="15608" max="15609" width="12.7109375" style="16" customWidth="1"/>
    <col min="15610" max="15610" width="17.140625" style="16" customWidth="1"/>
    <col min="15611" max="15611" width="15.28515625" style="16" customWidth="1"/>
    <col min="15612" max="15612" width="15.140625" style="16" customWidth="1"/>
    <col min="15613" max="15613" width="11.42578125" style="16"/>
    <col min="15614" max="15614" width="18.42578125" style="16" customWidth="1"/>
    <col min="15615" max="15616" width="17.42578125" style="16" customWidth="1"/>
    <col min="15617" max="15617" width="13.5703125" style="16" customWidth="1"/>
    <col min="15618" max="15852" width="11.42578125" style="16"/>
    <col min="15853" max="15853" width="5.28515625" style="16" customWidth="1"/>
    <col min="15854" max="15854" width="26.140625" style="16" customWidth="1"/>
    <col min="15855" max="15855" width="11.85546875" style="16" customWidth="1"/>
    <col min="15856" max="15856" width="16.7109375" style="16" customWidth="1"/>
    <col min="15857" max="15857" width="17.140625" style="16" customWidth="1"/>
    <col min="15858" max="15858" width="14.85546875" style="16" customWidth="1"/>
    <col min="15859" max="15859" width="15.140625" style="16" customWidth="1"/>
    <col min="15860" max="15860" width="13.42578125" style="16" customWidth="1"/>
    <col min="15861" max="15861" width="17.140625" style="16" customWidth="1"/>
    <col min="15862" max="15862" width="15.5703125" style="16" customWidth="1"/>
    <col min="15863" max="15863" width="13.5703125" style="16" customWidth="1"/>
    <col min="15864" max="15865" width="12.7109375" style="16" customWidth="1"/>
    <col min="15866" max="15866" width="17.140625" style="16" customWidth="1"/>
    <col min="15867" max="15867" width="15.28515625" style="16" customWidth="1"/>
    <col min="15868" max="15868" width="15.140625" style="16" customWidth="1"/>
    <col min="15869" max="15869" width="11.42578125" style="16"/>
    <col min="15870" max="15870" width="18.42578125" style="16" customWidth="1"/>
    <col min="15871" max="15872" width="17.42578125" style="16" customWidth="1"/>
    <col min="15873" max="15873" width="13.5703125" style="16" customWidth="1"/>
    <col min="15874" max="16108" width="11.42578125" style="16"/>
    <col min="16109" max="16109" width="5.28515625" style="16" customWidth="1"/>
    <col min="16110" max="16110" width="26.140625" style="16" customWidth="1"/>
    <col min="16111" max="16111" width="11.85546875" style="16" customWidth="1"/>
    <col min="16112" max="16112" width="16.7109375" style="16" customWidth="1"/>
    <col min="16113" max="16113" width="17.140625" style="16" customWidth="1"/>
    <col min="16114" max="16114" width="14.85546875" style="16" customWidth="1"/>
    <col min="16115" max="16115" width="15.140625" style="16" customWidth="1"/>
    <col min="16116" max="16116" width="13.42578125" style="16" customWidth="1"/>
    <col min="16117" max="16117" width="17.140625" style="16" customWidth="1"/>
    <col min="16118" max="16118" width="15.5703125" style="16" customWidth="1"/>
    <col min="16119" max="16119" width="13.5703125" style="16" customWidth="1"/>
    <col min="16120" max="16121" width="12.7109375" style="16" customWidth="1"/>
    <col min="16122" max="16122" width="17.140625" style="16" customWidth="1"/>
    <col min="16123" max="16123" width="15.28515625" style="16" customWidth="1"/>
    <col min="16124" max="16124" width="15.140625" style="16" customWidth="1"/>
    <col min="16125" max="16125" width="11.42578125" style="16"/>
    <col min="16126" max="16126" width="18.42578125" style="16" customWidth="1"/>
    <col min="16127" max="16128" width="17.42578125" style="16" customWidth="1"/>
    <col min="16129" max="16129" width="13.5703125" style="16" customWidth="1"/>
    <col min="16130" max="16384" width="11.42578125" style="16"/>
  </cols>
  <sheetData>
    <row r="1" spans="1:8" x14ac:dyDescent="0.2">
      <c r="A1" s="36"/>
      <c r="B1" s="36"/>
      <c r="C1" s="36"/>
    </row>
    <row r="2" spans="1:8" x14ac:dyDescent="0.2">
      <c r="A2" s="36" t="s">
        <v>264</v>
      </c>
      <c r="B2" s="36"/>
      <c r="C2" s="36"/>
    </row>
    <row r="3" spans="1:8" ht="15.75" x14ac:dyDescent="0.25">
      <c r="A3" s="37" t="s">
        <v>265</v>
      </c>
      <c r="B3" s="37"/>
    </row>
    <row r="4" spans="1:8" ht="15.75" x14ac:dyDescent="0.25">
      <c r="A4" s="37" t="s">
        <v>266</v>
      </c>
      <c r="B4" s="37"/>
    </row>
    <row r="6" spans="1:8" x14ac:dyDescent="0.2">
      <c r="A6" s="38" t="s">
        <v>0</v>
      </c>
      <c r="B6" s="29" t="s">
        <v>1</v>
      </c>
      <c r="C6" s="29" t="s">
        <v>267</v>
      </c>
      <c r="D6" s="29" t="s">
        <v>268</v>
      </c>
      <c r="E6" s="29" t="s">
        <v>267</v>
      </c>
      <c r="F6" s="29" t="s">
        <v>268</v>
      </c>
      <c r="G6" s="29" t="s">
        <v>268</v>
      </c>
      <c r="H6" s="39"/>
    </row>
    <row r="7" spans="1:8" x14ac:dyDescent="0.2">
      <c r="A7" s="40"/>
      <c r="B7" s="41"/>
      <c r="C7" s="20" t="s">
        <v>269</v>
      </c>
      <c r="D7" s="42">
        <v>0.7</v>
      </c>
      <c r="E7" s="43" t="s">
        <v>270</v>
      </c>
      <c r="F7" s="42">
        <v>0.3</v>
      </c>
      <c r="G7" s="42" t="s">
        <v>271</v>
      </c>
      <c r="H7" s="44"/>
    </row>
    <row r="8" spans="1:8" x14ac:dyDescent="0.2">
      <c r="A8" s="7"/>
      <c r="B8" s="7"/>
      <c r="C8" s="7"/>
      <c r="D8" s="7"/>
      <c r="E8" s="7"/>
      <c r="F8" s="7"/>
      <c r="G8" s="7"/>
      <c r="H8" s="26"/>
    </row>
    <row r="9" spans="1:8" x14ac:dyDescent="0.2">
      <c r="A9" s="7">
        <v>1</v>
      </c>
      <c r="B9" s="45" t="s">
        <v>137</v>
      </c>
      <c r="C9" s="46">
        <v>18082</v>
      </c>
      <c r="D9" s="47">
        <f>+C9/$C$134%</f>
        <v>0.34653734791797786</v>
      </c>
      <c r="E9" s="47"/>
      <c r="F9" s="47">
        <f>+E9/$E$134%</f>
        <v>0</v>
      </c>
      <c r="G9" s="48">
        <f>+(D9*70%)+(F9*30%)</f>
        <v>0.24257614354258447</v>
      </c>
      <c r="H9" s="49"/>
    </row>
    <row r="10" spans="1:8" x14ac:dyDescent="0.2">
      <c r="A10" s="7">
        <v>2</v>
      </c>
      <c r="B10" s="45" t="s">
        <v>138</v>
      </c>
      <c r="C10" s="46">
        <v>21100</v>
      </c>
      <c r="D10" s="47">
        <f t="shared" ref="D10:D73" si="0">+C10/$C$134%</f>
        <v>0.40437661990207568</v>
      </c>
      <c r="E10" s="47">
        <v>0</v>
      </c>
      <c r="F10" s="47">
        <f t="shared" ref="F10:F73" si="1">+E10/$E$134%</f>
        <v>0</v>
      </c>
      <c r="G10" s="48">
        <f t="shared" ref="G10:G73" si="2">+(D10*70%)+(F10*30%)</f>
        <v>0.28306363393145295</v>
      </c>
      <c r="H10" s="49"/>
    </row>
    <row r="11" spans="1:8" x14ac:dyDescent="0.2">
      <c r="A11" s="7">
        <v>3</v>
      </c>
      <c r="B11" s="45" t="s">
        <v>139</v>
      </c>
      <c r="C11" s="46">
        <v>28380</v>
      </c>
      <c r="D11" s="47">
        <f t="shared" si="0"/>
        <v>0.54389613615264965</v>
      </c>
      <c r="E11" s="47"/>
      <c r="F11" s="47">
        <f t="shared" si="1"/>
        <v>0</v>
      </c>
      <c r="G11" s="48">
        <f t="shared" si="2"/>
        <v>0.38072729530685473</v>
      </c>
      <c r="H11" s="49"/>
    </row>
    <row r="12" spans="1:8" x14ac:dyDescent="0.2">
      <c r="A12" s="7">
        <v>4</v>
      </c>
      <c r="B12" s="45" t="s">
        <v>140</v>
      </c>
      <c r="C12" s="50">
        <v>32872</v>
      </c>
      <c r="D12" s="47">
        <f t="shared" si="0"/>
        <v>0.62998427722374561</v>
      </c>
      <c r="E12" s="47"/>
      <c r="F12" s="47">
        <f t="shared" si="1"/>
        <v>0</v>
      </c>
      <c r="G12" s="48">
        <f t="shared" si="2"/>
        <v>0.4409889940566219</v>
      </c>
      <c r="H12" s="49"/>
    </row>
    <row r="13" spans="1:8" x14ac:dyDescent="0.2">
      <c r="A13" s="7">
        <v>5</v>
      </c>
      <c r="B13" s="45" t="s">
        <v>141</v>
      </c>
      <c r="C13" s="50">
        <v>19348</v>
      </c>
      <c r="D13" s="47">
        <f t="shared" si="0"/>
        <v>0.3707999451121024</v>
      </c>
      <c r="E13" s="47">
        <v>0</v>
      </c>
      <c r="F13" s="47">
        <f t="shared" si="1"/>
        <v>0</v>
      </c>
      <c r="G13" s="48">
        <f t="shared" si="2"/>
        <v>0.25955996157847167</v>
      </c>
      <c r="H13" s="49"/>
    </row>
    <row r="14" spans="1:8" x14ac:dyDescent="0.2">
      <c r="A14" s="7">
        <v>6</v>
      </c>
      <c r="B14" s="45" t="s">
        <v>142</v>
      </c>
      <c r="C14" s="50">
        <v>30732</v>
      </c>
      <c r="D14" s="47">
        <f t="shared" si="0"/>
        <v>0.58897167217206592</v>
      </c>
      <c r="E14" s="47"/>
      <c r="F14" s="47">
        <f t="shared" si="1"/>
        <v>0</v>
      </c>
      <c r="G14" s="48">
        <f t="shared" si="2"/>
        <v>0.41228017052044613</v>
      </c>
      <c r="H14" s="49"/>
    </row>
    <row r="15" spans="1:8" x14ac:dyDescent="0.2">
      <c r="A15" s="7">
        <v>7</v>
      </c>
      <c r="B15" s="45" t="s">
        <v>143</v>
      </c>
      <c r="C15" s="50">
        <v>9913</v>
      </c>
      <c r="D15" s="47">
        <f t="shared" si="0"/>
        <v>0.18998035227911261</v>
      </c>
      <c r="E15" s="51">
        <f>+C15</f>
        <v>9913</v>
      </c>
      <c r="F15" s="47">
        <f t="shared" si="1"/>
        <v>0.99122863153852925</v>
      </c>
      <c r="G15" s="48">
        <f t="shared" si="2"/>
        <v>0.43035483605693758</v>
      </c>
      <c r="H15" s="49"/>
    </row>
    <row r="16" spans="1:8" x14ac:dyDescent="0.2">
      <c r="A16" s="7">
        <v>8</v>
      </c>
      <c r="B16" s="45" t="s">
        <v>144</v>
      </c>
      <c r="C16" s="50">
        <v>28162</v>
      </c>
      <c r="D16" s="47">
        <f t="shared" si="0"/>
        <v>0.53971821657261876</v>
      </c>
      <c r="E16" s="47"/>
      <c r="F16" s="47">
        <f t="shared" si="1"/>
        <v>0</v>
      </c>
      <c r="G16" s="48">
        <f t="shared" si="2"/>
        <v>0.3778027516008331</v>
      </c>
      <c r="H16" s="49"/>
    </row>
    <row r="17" spans="1:8" x14ac:dyDescent="0.2">
      <c r="A17" s="7">
        <v>9</v>
      </c>
      <c r="B17" s="45" t="s">
        <v>145</v>
      </c>
      <c r="C17" s="50">
        <v>40114</v>
      </c>
      <c r="D17" s="47">
        <f t="shared" si="0"/>
        <v>0.76877553226312156</v>
      </c>
      <c r="E17" s="47"/>
      <c r="F17" s="47">
        <f t="shared" si="1"/>
        <v>0</v>
      </c>
      <c r="G17" s="48">
        <f t="shared" si="2"/>
        <v>0.53814287258418503</v>
      </c>
      <c r="H17" s="49"/>
    </row>
    <row r="18" spans="1:8" x14ac:dyDescent="0.2">
      <c r="A18" s="7">
        <v>10</v>
      </c>
      <c r="B18" s="45" t="s">
        <v>146</v>
      </c>
      <c r="C18" s="50">
        <v>7494</v>
      </c>
      <c r="D18" s="47">
        <f t="shared" si="0"/>
        <v>0.14362077675574195</v>
      </c>
      <c r="E18" s="51">
        <f>+C18</f>
        <v>7494</v>
      </c>
      <c r="F18" s="47">
        <f t="shared" si="1"/>
        <v>0.74934604708460995</v>
      </c>
      <c r="G18" s="48">
        <f t="shared" si="2"/>
        <v>0.32533835785440235</v>
      </c>
      <c r="H18" s="49"/>
    </row>
    <row r="19" spans="1:8" x14ac:dyDescent="0.2">
      <c r="A19" s="7">
        <v>11</v>
      </c>
      <c r="B19" s="45" t="s">
        <v>147</v>
      </c>
      <c r="C19" s="50">
        <v>20142</v>
      </c>
      <c r="D19" s="47">
        <f t="shared" si="0"/>
        <v>0.38601677147239849</v>
      </c>
      <c r="E19" s="47"/>
      <c r="F19" s="47">
        <f t="shared" si="1"/>
        <v>0</v>
      </c>
      <c r="G19" s="48">
        <f t="shared" si="2"/>
        <v>0.27021174003067894</v>
      </c>
      <c r="H19" s="49"/>
    </row>
    <row r="20" spans="1:8" x14ac:dyDescent="0.2">
      <c r="A20" s="7">
        <v>12</v>
      </c>
      <c r="B20" s="45" t="s">
        <v>148</v>
      </c>
      <c r="C20" s="50">
        <v>51722</v>
      </c>
      <c r="D20" s="47">
        <f t="shared" si="0"/>
        <v>0.99124016751541033</v>
      </c>
      <c r="E20" s="47"/>
      <c r="F20" s="47">
        <f t="shared" si="1"/>
        <v>0</v>
      </c>
      <c r="G20" s="48">
        <f t="shared" si="2"/>
        <v>0.69386811726078723</v>
      </c>
      <c r="H20" s="49"/>
    </row>
    <row r="21" spans="1:8" x14ac:dyDescent="0.2">
      <c r="A21" s="7">
        <v>13</v>
      </c>
      <c r="B21" s="45" t="s">
        <v>149</v>
      </c>
      <c r="C21" s="50">
        <v>34997</v>
      </c>
      <c r="D21" s="47">
        <f t="shared" si="0"/>
        <v>0.67070941074468926</v>
      </c>
      <c r="E21" s="47"/>
      <c r="F21" s="47">
        <f t="shared" si="1"/>
        <v>0</v>
      </c>
      <c r="G21" s="48">
        <f t="shared" si="2"/>
        <v>0.46949658752128243</v>
      </c>
      <c r="H21" s="49"/>
    </row>
    <row r="22" spans="1:8" x14ac:dyDescent="0.2">
      <c r="A22" s="7">
        <v>14</v>
      </c>
      <c r="B22" s="45" t="s">
        <v>150</v>
      </c>
      <c r="C22" s="50">
        <v>22606</v>
      </c>
      <c r="D22" s="47">
        <f t="shared" si="0"/>
        <v>0.43323876158797742</v>
      </c>
      <c r="E22" s="51">
        <f>+C22</f>
        <v>22606</v>
      </c>
      <c r="F22" s="47">
        <f t="shared" si="1"/>
        <v>2.260437248518107</v>
      </c>
      <c r="G22" s="48">
        <f t="shared" si="2"/>
        <v>0.98139830766701619</v>
      </c>
      <c r="H22" s="49"/>
    </row>
    <row r="23" spans="1:8" x14ac:dyDescent="0.2">
      <c r="A23" s="7">
        <v>15</v>
      </c>
      <c r="B23" s="45" t="s">
        <v>151</v>
      </c>
      <c r="C23" s="50">
        <v>45594</v>
      </c>
      <c r="D23" s="47">
        <f t="shared" si="0"/>
        <v>0.87379846482536672</v>
      </c>
      <c r="E23" s="47"/>
      <c r="F23" s="47">
        <f t="shared" si="1"/>
        <v>0</v>
      </c>
      <c r="G23" s="48">
        <f t="shared" si="2"/>
        <v>0.61165892537775668</v>
      </c>
      <c r="H23" s="49"/>
    </row>
    <row r="24" spans="1:8" x14ac:dyDescent="0.2">
      <c r="A24" s="7">
        <v>16</v>
      </c>
      <c r="B24" s="45" t="s">
        <v>152</v>
      </c>
      <c r="C24" s="50">
        <v>17065</v>
      </c>
      <c r="D24" s="47">
        <f t="shared" si="0"/>
        <v>0.32704677813407212</v>
      </c>
      <c r="E24" s="47"/>
      <c r="F24" s="47">
        <f t="shared" si="1"/>
        <v>0</v>
      </c>
      <c r="G24" s="48">
        <f t="shared" si="2"/>
        <v>0.22893274469385047</v>
      </c>
      <c r="H24" s="49"/>
    </row>
    <row r="25" spans="1:8" x14ac:dyDescent="0.2">
      <c r="A25" s="7">
        <v>17</v>
      </c>
      <c r="B25" s="45" t="s">
        <v>153</v>
      </c>
      <c r="C25" s="50">
        <v>82925</v>
      </c>
      <c r="D25" s="47">
        <f t="shared" si="0"/>
        <v>1.589238445752589</v>
      </c>
      <c r="E25" s="47"/>
      <c r="F25" s="47">
        <f t="shared" si="1"/>
        <v>0</v>
      </c>
      <c r="G25" s="48">
        <f t="shared" si="2"/>
        <v>1.1124669120268122</v>
      </c>
      <c r="H25" s="49"/>
    </row>
    <row r="26" spans="1:8" x14ac:dyDescent="0.2">
      <c r="A26" s="7">
        <v>18</v>
      </c>
      <c r="B26" s="45" t="s">
        <v>154</v>
      </c>
      <c r="C26" s="50">
        <v>9210</v>
      </c>
      <c r="D26" s="47">
        <f t="shared" si="0"/>
        <v>0.17650751987194868</v>
      </c>
      <c r="E26" s="47"/>
      <c r="F26" s="47">
        <f t="shared" si="1"/>
        <v>0</v>
      </c>
      <c r="G26" s="48">
        <f t="shared" si="2"/>
        <v>0.12355526391036407</v>
      </c>
      <c r="H26" s="49"/>
    </row>
    <row r="27" spans="1:8" x14ac:dyDescent="0.2">
      <c r="A27" s="7">
        <v>19</v>
      </c>
      <c r="B27" s="45" t="s">
        <v>155</v>
      </c>
      <c r="C27" s="50">
        <v>153448</v>
      </c>
      <c r="D27" s="47">
        <f t="shared" si="0"/>
        <v>2.9407954298925927</v>
      </c>
      <c r="E27" s="47"/>
      <c r="F27" s="47">
        <f t="shared" si="1"/>
        <v>0</v>
      </c>
      <c r="G27" s="48">
        <f t="shared" si="2"/>
        <v>2.0585568009248147</v>
      </c>
      <c r="H27" s="49"/>
    </row>
    <row r="28" spans="1:8" x14ac:dyDescent="0.2">
      <c r="A28" s="7">
        <v>20</v>
      </c>
      <c r="B28" s="7" t="s">
        <v>156</v>
      </c>
      <c r="C28" s="50">
        <v>46405</v>
      </c>
      <c r="D28" s="47">
        <f t="shared" si="0"/>
        <v>0.8893410922538304</v>
      </c>
      <c r="E28" s="51">
        <f>+C28</f>
        <v>46405</v>
      </c>
      <c r="F28" s="47">
        <f t="shared" si="1"/>
        <v>4.6401659080546205</v>
      </c>
      <c r="G28" s="48">
        <f t="shared" si="2"/>
        <v>2.0145885369940673</v>
      </c>
      <c r="H28" s="49"/>
    </row>
    <row r="29" spans="1:8" x14ac:dyDescent="0.2">
      <c r="A29" s="7">
        <v>21</v>
      </c>
      <c r="B29" s="7" t="s">
        <v>157</v>
      </c>
      <c r="C29" s="50">
        <v>21800</v>
      </c>
      <c r="D29" s="47">
        <f t="shared" si="0"/>
        <v>0.41779195800309243</v>
      </c>
      <c r="E29" s="47"/>
      <c r="F29" s="47">
        <f t="shared" si="1"/>
        <v>0</v>
      </c>
      <c r="G29" s="48">
        <f t="shared" si="2"/>
        <v>0.29245437060216467</v>
      </c>
      <c r="H29" s="49"/>
    </row>
    <row r="30" spans="1:8" x14ac:dyDescent="0.2">
      <c r="A30" s="7">
        <v>22</v>
      </c>
      <c r="B30" s="7" t="s">
        <v>158</v>
      </c>
      <c r="C30" s="50">
        <v>16803</v>
      </c>
      <c r="D30" s="47">
        <f t="shared" si="0"/>
        <v>0.3220256087305487</v>
      </c>
      <c r="E30" s="51">
        <f>+C30</f>
        <v>16803</v>
      </c>
      <c r="F30" s="47">
        <f t="shared" si="1"/>
        <v>1.6801790271100483</v>
      </c>
      <c r="G30" s="48">
        <f t="shared" si="2"/>
        <v>0.72947163424439854</v>
      </c>
      <c r="H30" s="49"/>
    </row>
    <row r="31" spans="1:8" x14ac:dyDescent="0.2">
      <c r="A31" s="7">
        <v>23</v>
      </c>
      <c r="B31" s="7" t="s">
        <v>159</v>
      </c>
      <c r="C31" s="50">
        <v>87332</v>
      </c>
      <c r="D31" s="47">
        <f t="shared" si="0"/>
        <v>1.6736975814828472</v>
      </c>
      <c r="E31" s="51">
        <f>+C31</f>
        <v>87332</v>
      </c>
      <c r="F31" s="47">
        <f t="shared" si="1"/>
        <v>8.7325712548696508</v>
      </c>
      <c r="G31" s="48">
        <f t="shared" si="2"/>
        <v>3.7913596834988876</v>
      </c>
      <c r="H31" s="49"/>
    </row>
    <row r="32" spans="1:8" x14ac:dyDescent="0.2">
      <c r="A32" s="7">
        <v>24</v>
      </c>
      <c r="B32" s="7" t="s">
        <v>160</v>
      </c>
      <c r="C32" s="50">
        <v>12181</v>
      </c>
      <c r="D32" s="47">
        <f t="shared" si="0"/>
        <v>0.23344604772640681</v>
      </c>
      <c r="E32" s="51">
        <f>+C32</f>
        <v>12181</v>
      </c>
      <c r="F32" s="47">
        <f t="shared" si="1"/>
        <v>1.2180123031141759</v>
      </c>
      <c r="G32" s="48">
        <f t="shared" si="2"/>
        <v>0.5288159243427375</v>
      </c>
      <c r="H32" s="49"/>
    </row>
    <row r="33" spans="1:8" x14ac:dyDescent="0.2">
      <c r="A33" s="7">
        <v>25</v>
      </c>
      <c r="B33" s="7" t="s">
        <v>161</v>
      </c>
      <c r="C33" s="50">
        <v>7644</v>
      </c>
      <c r="D33" s="47">
        <f t="shared" si="0"/>
        <v>0.14649549206310267</v>
      </c>
      <c r="E33" s="47"/>
      <c r="F33" s="47">
        <f t="shared" si="1"/>
        <v>0</v>
      </c>
      <c r="G33" s="48">
        <f t="shared" si="2"/>
        <v>0.10254684444417186</v>
      </c>
      <c r="H33" s="49"/>
    </row>
    <row r="34" spans="1:8" x14ac:dyDescent="0.2">
      <c r="A34" s="7">
        <v>26</v>
      </c>
      <c r="B34" s="7" t="s">
        <v>162</v>
      </c>
      <c r="C34" s="50">
        <v>39648</v>
      </c>
      <c r="D34" s="47">
        <f t="shared" si="0"/>
        <v>0.75984475004158747</v>
      </c>
      <c r="E34" s="47"/>
      <c r="F34" s="47">
        <f t="shared" si="1"/>
        <v>0</v>
      </c>
      <c r="G34" s="48">
        <f t="shared" si="2"/>
        <v>0.53189132502911118</v>
      </c>
      <c r="H34" s="49"/>
    </row>
    <row r="35" spans="1:8" x14ac:dyDescent="0.2">
      <c r="A35" s="7">
        <v>27</v>
      </c>
      <c r="B35" s="7" t="s">
        <v>163</v>
      </c>
      <c r="C35" s="50">
        <v>100751</v>
      </c>
      <c r="D35" s="47">
        <f t="shared" si="0"/>
        <v>1.9308696128793379</v>
      </c>
      <c r="E35" s="47"/>
      <c r="F35" s="47">
        <f t="shared" si="1"/>
        <v>0</v>
      </c>
      <c r="G35" s="48">
        <f t="shared" si="2"/>
        <v>1.3516087290155365</v>
      </c>
      <c r="H35" s="49"/>
    </row>
    <row r="36" spans="1:8" x14ac:dyDescent="0.2">
      <c r="A36" s="7">
        <v>28</v>
      </c>
      <c r="B36" s="7" t="s">
        <v>164</v>
      </c>
      <c r="C36" s="50">
        <v>5899</v>
      </c>
      <c r="D36" s="47">
        <f t="shared" si="0"/>
        <v>0.11305297065413955</v>
      </c>
      <c r="E36" s="47"/>
      <c r="F36" s="47">
        <f t="shared" si="1"/>
        <v>0</v>
      </c>
      <c r="G36" s="48">
        <f t="shared" si="2"/>
        <v>7.9137079457897677E-2</v>
      </c>
      <c r="H36" s="49"/>
    </row>
    <row r="37" spans="1:8" x14ac:dyDescent="0.2">
      <c r="A37" s="7">
        <v>29</v>
      </c>
      <c r="B37" s="7" t="s">
        <v>165</v>
      </c>
      <c r="C37" s="50">
        <v>5000</v>
      </c>
      <c r="D37" s="47">
        <f t="shared" si="0"/>
        <v>9.582384357869092E-2</v>
      </c>
      <c r="E37" s="51">
        <f>+C37</f>
        <v>5000</v>
      </c>
      <c r="F37" s="47">
        <f t="shared" si="1"/>
        <v>0.49996400259181339</v>
      </c>
      <c r="G37" s="48">
        <f t="shared" si="2"/>
        <v>0.21706589128262765</v>
      </c>
      <c r="H37" s="49"/>
    </row>
    <row r="38" spans="1:8" x14ac:dyDescent="0.2">
      <c r="A38" s="7">
        <v>30</v>
      </c>
      <c r="B38" s="7" t="s">
        <v>166</v>
      </c>
      <c r="C38" s="50">
        <v>34744</v>
      </c>
      <c r="D38" s="47">
        <f t="shared" si="0"/>
        <v>0.66586072425960752</v>
      </c>
      <c r="E38" s="47"/>
      <c r="F38" s="47">
        <f t="shared" si="1"/>
        <v>0</v>
      </c>
      <c r="G38" s="48">
        <f t="shared" si="2"/>
        <v>0.46610250698172523</v>
      </c>
      <c r="H38" s="49"/>
    </row>
    <row r="39" spans="1:8" x14ac:dyDescent="0.2">
      <c r="A39" s="7">
        <v>31</v>
      </c>
      <c r="B39" s="7" t="s">
        <v>167</v>
      </c>
      <c r="C39" s="50">
        <v>127914</v>
      </c>
      <c r="D39" s="47">
        <f t="shared" si="0"/>
        <v>2.451442225504934</v>
      </c>
      <c r="E39" s="51">
        <f>+C39</f>
        <v>127914</v>
      </c>
      <c r="F39" s="47">
        <f t="shared" si="1"/>
        <v>12.790479085505844</v>
      </c>
      <c r="G39" s="48">
        <f t="shared" si="2"/>
        <v>5.5531532835052069</v>
      </c>
      <c r="H39" s="49"/>
    </row>
    <row r="40" spans="1:8" x14ac:dyDescent="0.2">
      <c r="A40" s="7">
        <v>32</v>
      </c>
      <c r="B40" s="7" t="s">
        <v>168</v>
      </c>
      <c r="C40" s="50">
        <v>31822</v>
      </c>
      <c r="D40" s="47">
        <f t="shared" si="0"/>
        <v>0.60986127007222046</v>
      </c>
      <c r="E40" s="47"/>
      <c r="F40" s="47">
        <f t="shared" si="1"/>
        <v>0</v>
      </c>
      <c r="G40" s="48">
        <f t="shared" si="2"/>
        <v>0.42690288905055429</v>
      </c>
      <c r="H40" s="49"/>
    </row>
    <row r="41" spans="1:8" x14ac:dyDescent="0.2">
      <c r="A41" s="7">
        <v>33</v>
      </c>
      <c r="B41" s="7" t="s">
        <v>169</v>
      </c>
      <c r="C41" s="50">
        <v>7430</v>
      </c>
      <c r="D41" s="47">
        <f t="shared" si="0"/>
        <v>0.14239423155793471</v>
      </c>
      <c r="E41" s="51">
        <f>+C41</f>
        <v>7430</v>
      </c>
      <c r="F41" s="47">
        <f t="shared" si="1"/>
        <v>0.74294650785143479</v>
      </c>
      <c r="G41" s="48">
        <f t="shared" si="2"/>
        <v>0.32255991444598475</v>
      </c>
      <c r="H41" s="49"/>
    </row>
    <row r="42" spans="1:8" x14ac:dyDescent="0.2">
      <c r="A42" s="7">
        <v>34</v>
      </c>
      <c r="B42" s="7" t="s">
        <v>170</v>
      </c>
      <c r="C42" s="50">
        <v>73436</v>
      </c>
      <c r="D42" s="47">
        <f t="shared" si="0"/>
        <v>1.4073839554089493</v>
      </c>
      <c r="E42" s="47"/>
      <c r="F42" s="47">
        <f t="shared" si="1"/>
        <v>0</v>
      </c>
      <c r="G42" s="48">
        <f t="shared" si="2"/>
        <v>0.98516876878626447</v>
      </c>
      <c r="H42" s="49"/>
    </row>
    <row r="43" spans="1:8" x14ac:dyDescent="0.2">
      <c r="A43" s="7">
        <v>35</v>
      </c>
      <c r="B43" s="7" t="s">
        <v>171</v>
      </c>
      <c r="C43" s="50">
        <v>14416</v>
      </c>
      <c r="D43" s="47">
        <f t="shared" si="0"/>
        <v>0.27627930580608168</v>
      </c>
      <c r="E43" s="47"/>
      <c r="F43" s="47">
        <f t="shared" si="1"/>
        <v>0</v>
      </c>
      <c r="G43" s="48">
        <f t="shared" si="2"/>
        <v>0.19339551406425717</v>
      </c>
      <c r="H43" s="49"/>
    </row>
    <row r="44" spans="1:8" x14ac:dyDescent="0.2">
      <c r="A44" s="7">
        <v>36</v>
      </c>
      <c r="B44" s="7" t="s">
        <v>172</v>
      </c>
      <c r="C44" s="50">
        <v>7057</v>
      </c>
      <c r="D44" s="47">
        <f t="shared" si="0"/>
        <v>0.13524577282696437</v>
      </c>
      <c r="E44" s="47"/>
      <c r="F44" s="47">
        <f t="shared" si="1"/>
        <v>0</v>
      </c>
      <c r="G44" s="48">
        <f t="shared" si="2"/>
        <v>9.4672040978875049E-2</v>
      </c>
      <c r="H44" s="49"/>
    </row>
    <row r="45" spans="1:8" x14ac:dyDescent="0.2">
      <c r="A45" s="7">
        <v>37</v>
      </c>
      <c r="B45" s="7" t="s">
        <v>173</v>
      </c>
      <c r="C45" s="50">
        <v>35017</v>
      </c>
      <c r="D45" s="47">
        <f t="shared" si="0"/>
        <v>0.67109270611900396</v>
      </c>
      <c r="E45" s="47"/>
      <c r="F45" s="47">
        <f t="shared" si="1"/>
        <v>0</v>
      </c>
      <c r="G45" s="48">
        <f t="shared" si="2"/>
        <v>0.46976489428330276</v>
      </c>
      <c r="H45" s="49"/>
    </row>
    <row r="46" spans="1:8" x14ac:dyDescent="0.2">
      <c r="A46" s="7">
        <v>38</v>
      </c>
      <c r="B46" s="7" t="s">
        <v>174</v>
      </c>
      <c r="C46" s="50">
        <v>23625</v>
      </c>
      <c r="D46" s="47">
        <f t="shared" si="0"/>
        <v>0.45276766090931458</v>
      </c>
      <c r="E46" s="47"/>
      <c r="F46" s="47">
        <f t="shared" si="1"/>
        <v>0</v>
      </c>
      <c r="G46" s="48">
        <f t="shared" si="2"/>
        <v>0.31693736263652017</v>
      </c>
      <c r="H46" s="49"/>
    </row>
    <row r="47" spans="1:8" x14ac:dyDescent="0.2">
      <c r="A47" s="7">
        <v>39</v>
      </c>
      <c r="B47" s="7" t="s">
        <v>175</v>
      </c>
      <c r="C47" s="50">
        <v>23172</v>
      </c>
      <c r="D47" s="47">
        <f t="shared" si="0"/>
        <v>0.44408602068108521</v>
      </c>
      <c r="E47" s="51">
        <f>+C47</f>
        <v>23172</v>
      </c>
      <c r="F47" s="47">
        <f t="shared" si="1"/>
        <v>2.3170331736115002</v>
      </c>
      <c r="G47" s="48">
        <f t="shared" si="2"/>
        <v>1.0059701665602097</v>
      </c>
      <c r="H47" s="49"/>
    </row>
    <row r="48" spans="1:8" x14ac:dyDescent="0.2">
      <c r="A48" s="7">
        <v>40</v>
      </c>
      <c r="B48" s="7" t="s">
        <v>176</v>
      </c>
      <c r="C48" s="50">
        <v>54332</v>
      </c>
      <c r="D48" s="47">
        <f t="shared" si="0"/>
        <v>1.041260213863487</v>
      </c>
      <c r="E48" s="47"/>
      <c r="F48" s="47">
        <f t="shared" si="1"/>
        <v>0</v>
      </c>
      <c r="G48" s="48">
        <f t="shared" si="2"/>
        <v>0.72888214970444087</v>
      </c>
      <c r="H48" s="49"/>
    </row>
    <row r="49" spans="1:8" x14ac:dyDescent="0.2">
      <c r="A49" s="7">
        <v>41</v>
      </c>
      <c r="B49" s="7" t="s">
        <v>177</v>
      </c>
      <c r="C49" s="50">
        <v>44891</v>
      </c>
      <c r="D49" s="47">
        <f t="shared" si="0"/>
        <v>0.86032563241820281</v>
      </c>
      <c r="E49" s="47"/>
      <c r="F49" s="47">
        <f t="shared" si="1"/>
        <v>0</v>
      </c>
      <c r="G49" s="48">
        <f t="shared" si="2"/>
        <v>0.60222794269274194</v>
      </c>
      <c r="H49" s="49"/>
    </row>
    <row r="50" spans="1:8" x14ac:dyDescent="0.2">
      <c r="A50" s="7">
        <v>42</v>
      </c>
      <c r="B50" s="7" t="s">
        <v>178</v>
      </c>
      <c r="C50" s="50">
        <v>11342</v>
      </c>
      <c r="D50" s="47">
        <f t="shared" si="0"/>
        <v>0.21736680677390249</v>
      </c>
      <c r="E50" s="47"/>
      <c r="F50" s="47">
        <f t="shared" si="1"/>
        <v>0</v>
      </c>
      <c r="G50" s="48">
        <f t="shared" si="2"/>
        <v>0.15215676474173173</v>
      </c>
      <c r="H50" s="49"/>
    </row>
    <row r="51" spans="1:8" x14ac:dyDescent="0.2">
      <c r="A51" s="7">
        <v>43</v>
      </c>
      <c r="B51" s="7" t="s">
        <v>179</v>
      </c>
      <c r="C51" s="50">
        <v>10772</v>
      </c>
      <c r="D51" s="47">
        <f t="shared" si="0"/>
        <v>0.20644288860593171</v>
      </c>
      <c r="E51" s="47"/>
      <c r="F51" s="47">
        <f t="shared" si="1"/>
        <v>0</v>
      </c>
      <c r="G51" s="48">
        <f t="shared" si="2"/>
        <v>0.1445100220241522</v>
      </c>
      <c r="H51" s="49"/>
    </row>
    <row r="52" spans="1:8" x14ac:dyDescent="0.2">
      <c r="A52" s="7">
        <v>44</v>
      </c>
      <c r="B52" s="7" t="s">
        <v>180</v>
      </c>
      <c r="C52" s="50">
        <v>27198</v>
      </c>
      <c r="D52" s="47">
        <f t="shared" si="0"/>
        <v>0.52124337953064714</v>
      </c>
      <c r="E52" s="51">
        <f>+C52</f>
        <v>27198</v>
      </c>
      <c r="F52" s="47">
        <f t="shared" si="1"/>
        <v>2.7196041884984283</v>
      </c>
      <c r="G52" s="48">
        <f t="shared" si="2"/>
        <v>1.1807516222209815</v>
      </c>
      <c r="H52" s="49"/>
    </row>
    <row r="53" spans="1:8" x14ac:dyDescent="0.2">
      <c r="A53" s="7">
        <v>45</v>
      </c>
      <c r="B53" s="7" t="s">
        <v>181</v>
      </c>
      <c r="C53" s="50">
        <v>5384</v>
      </c>
      <c r="D53" s="47">
        <f t="shared" si="0"/>
        <v>0.10318311476553438</v>
      </c>
      <c r="E53" s="47"/>
      <c r="F53" s="47">
        <f t="shared" si="1"/>
        <v>0</v>
      </c>
      <c r="G53" s="48">
        <f t="shared" si="2"/>
        <v>7.2228180335874054E-2</v>
      </c>
      <c r="H53" s="49"/>
    </row>
    <row r="54" spans="1:8" x14ac:dyDescent="0.2">
      <c r="A54" s="7">
        <v>46</v>
      </c>
      <c r="B54" s="7" t="s">
        <v>182</v>
      </c>
      <c r="C54" s="50">
        <v>39109</v>
      </c>
      <c r="D54" s="47">
        <f t="shared" si="0"/>
        <v>0.74951493970380467</v>
      </c>
      <c r="E54" s="47"/>
      <c r="F54" s="47">
        <f t="shared" si="1"/>
        <v>0</v>
      </c>
      <c r="G54" s="48">
        <f t="shared" si="2"/>
        <v>0.52466045779266324</v>
      </c>
      <c r="H54" s="49"/>
    </row>
    <row r="55" spans="1:8" x14ac:dyDescent="0.2">
      <c r="A55" s="7">
        <v>47</v>
      </c>
      <c r="B55" s="7" t="s">
        <v>183</v>
      </c>
      <c r="C55" s="50">
        <v>20606</v>
      </c>
      <c r="D55" s="47">
        <f t="shared" si="0"/>
        <v>0.39490922415650104</v>
      </c>
      <c r="E55" s="51">
        <f>+C55</f>
        <v>20606</v>
      </c>
      <c r="F55" s="47">
        <f t="shared" si="1"/>
        <v>2.0604516474813814</v>
      </c>
      <c r="G55" s="48">
        <f t="shared" si="2"/>
        <v>0.89457195115396515</v>
      </c>
      <c r="H55" s="49"/>
    </row>
    <row r="56" spans="1:8" x14ac:dyDescent="0.2">
      <c r="A56" s="7">
        <v>48</v>
      </c>
      <c r="B56" s="7" t="s">
        <v>184</v>
      </c>
      <c r="C56" s="50">
        <v>21222</v>
      </c>
      <c r="D56" s="47">
        <f t="shared" si="0"/>
        <v>0.40671472168539574</v>
      </c>
      <c r="E56" s="47"/>
      <c r="F56" s="47">
        <f t="shared" si="1"/>
        <v>0</v>
      </c>
      <c r="G56" s="48">
        <f t="shared" si="2"/>
        <v>0.28470030517977701</v>
      </c>
      <c r="H56" s="49"/>
    </row>
    <row r="57" spans="1:8" x14ac:dyDescent="0.2">
      <c r="A57" s="7">
        <v>49</v>
      </c>
      <c r="B57" s="7" t="s">
        <v>185</v>
      </c>
      <c r="C57" s="50">
        <v>23889</v>
      </c>
      <c r="D57" s="47">
        <f t="shared" si="0"/>
        <v>0.45782715985026951</v>
      </c>
      <c r="E57" s="47"/>
      <c r="F57" s="47">
        <f t="shared" si="1"/>
        <v>0</v>
      </c>
      <c r="G57" s="48">
        <f t="shared" si="2"/>
        <v>0.32047901189518863</v>
      </c>
      <c r="H57" s="49"/>
    </row>
    <row r="58" spans="1:8" x14ac:dyDescent="0.2">
      <c r="A58" s="7">
        <v>50</v>
      </c>
      <c r="B58" s="7" t="s">
        <v>186</v>
      </c>
      <c r="C58" s="50">
        <v>4915</v>
      </c>
      <c r="D58" s="47">
        <f t="shared" si="0"/>
        <v>9.4194838237853171E-2</v>
      </c>
      <c r="E58" s="47"/>
      <c r="F58" s="47">
        <f t="shared" si="1"/>
        <v>0</v>
      </c>
      <c r="G58" s="48">
        <f t="shared" si="2"/>
        <v>6.5936386766497213E-2</v>
      </c>
      <c r="H58" s="49"/>
    </row>
    <row r="59" spans="1:8" x14ac:dyDescent="0.2">
      <c r="A59" s="7">
        <v>51</v>
      </c>
      <c r="B59" s="7" t="s">
        <v>187</v>
      </c>
      <c r="C59" s="50">
        <v>47932</v>
      </c>
      <c r="D59" s="47">
        <f t="shared" si="0"/>
        <v>0.9186056940827626</v>
      </c>
      <c r="E59" s="47"/>
      <c r="F59" s="47">
        <f t="shared" si="1"/>
        <v>0</v>
      </c>
      <c r="G59" s="48">
        <f t="shared" si="2"/>
        <v>0.64302398585793374</v>
      </c>
      <c r="H59" s="49"/>
    </row>
    <row r="60" spans="1:8" x14ac:dyDescent="0.2">
      <c r="A60" s="7">
        <v>52</v>
      </c>
      <c r="B60" s="7" t="s">
        <v>188</v>
      </c>
      <c r="C60" s="50">
        <v>122821</v>
      </c>
      <c r="D60" s="47">
        <f t="shared" si="0"/>
        <v>2.3538360584356797</v>
      </c>
      <c r="E60" s="47"/>
      <c r="F60" s="47">
        <f t="shared" si="1"/>
        <v>0</v>
      </c>
      <c r="G60" s="48">
        <f t="shared" si="2"/>
        <v>1.6476852409049756</v>
      </c>
      <c r="H60" s="49"/>
    </row>
    <row r="61" spans="1:8" x14ac:dyDescent="0.2">
      <c r="A61" s="7">
        <v>53</v>
      </c>
      <c r="B61" s="7" t="s">
        <v>189</v>
      </c>
      <c r="C61" s="50">
        <v>7769</v>
      </c>
      <c r="D61" s="47">
        <f t="shared" si="0"/>
        <v>0.14889108815256996</v>
      </c>
      <c r="E61" s="47"/>
      <c r="F61" s="47">
        <f t="shared" si="1"/>
        <v>0</v>
      </c>
      <c r="G61" s="48">
        <f t="shared" si="2"/>
        <v>0.10422376170679896</v>
      </c>
      <c r="H61" s="49"/>
    </row>
    <row r="62" spans="1:8" x14ac:dyDescent="0.2">
      <c r="A62" s="7">
        <v>54</v>
      </c>
      <c r="B62" s="7" t="s">
        <v>190</v>
      </c>
      <c r="C62" s="50">
        <v>29239</v>
      </c>
      <c r="D62" s="47">
        <f t="shared" si="0"/>
        <v>0.5603586724794688</v>
      </c>
      <c r="E62" s="47"/>
      <c r="F62" s="47">
        <f t="shared" si="1"/>
        <v>0</v>
      </c>
      <c r="G62" s="48">
        <f t="shared" si="2"/>
        <v>0.39225107073562815</v>
      </c>
      <c r="H62" s="49"/>
    </row>
    <row r="63" spans="1:8" x14ac:dyDescent="0.2">
      <c r="A63" s="7">
        <v>55</v>
      </c>
      <c r="B63" s="7" t="s">
        <v>191</v>
      </c>
      <c r="C63" s="50">
        <v>5743</v>
      </c>
      <c r="D63" s="47">
        <f t="shared" si="0"/>
        <v>0.1100632667344844</v>
      </c>
      <c r="E63" s="47"/>
      <c r="F63" s="47">
        <f t="shared" si="1"/>
        <v>0</v>
      </c>
      <c r="G63" s="48">
        <f t="shared" si="2"/>
        <v>7.7044286714139071E-2</v>
      </c>
      <c r="H63" s="49"/>
    </row>
    <row r="64" spans="1:8" x14ac:dyDescent="0.2">
      <c r="A64" s="7">
        <v>56</v>
      </c>
      <c r="B64" s="7" t="s">
        <v>192</v>
      </c>
      <c r="C64" s="50">
        <v>11906</v>
      </c>
      <c r="D64" s="47">
        <f t="shared" si="0"/>
        <v>0.22817573632957883</v>
      </c>
      <c r="E64" s="47"/>
      <c r="F64" s="47">
        <f t="shared" si="1"/>
        <v>0</v>
      </c>
      <c r="G64" s="48">
        <f t="shared" si="2"/>
        <v>0.15972301543070516</v>
      </c>
      <c r="H64" s="49"/>
    </row>
    <row r="65" spans="1:8" x14ac:dyDescent="0.2">
      <c r="A65" s="7">
        <v>57</v>
      </c>
      <c r="B65" s="7" t="s">
        <v>193</v>
      </c>
      <c r="C65" s="50">
        <v>72967</v>
      </c>
      <c r="D65" s="47">
        <f t="shared" si="0"/>
        <v>1.3983956788812681</v>
      </c>
      <c r="E65" s="47"/>
      <c r="F65" s="47">
        <f t="shared" si="1"/>
        <v>0</v>
      </c>
      <c r="G65" s="48">
        <f t="shared" si="2"/>
        <v>0.97887697521688766</v>
      </c>
      <c r="H65" s="49"/>
    </row>
    <row r="66" spans="1:8" x14ac:dyDescent="0.2">
      <c r="A66" s="7">
        <v>58</v>
      </c>
      <c r="B66" s="7" t="s">
        <v>194</v>
      </c>
      <c r="C66" s="50">
        <v>4262</v>
      </c>
      <c r="D66" s="47">
        <f t="shared" si="0"/>
        <v>8.1680244266476146E-2</v>
      </c>
      <c r="E66" s="47"/>
      <c r="F66" s="47">
        <f t="shared" si="1"/>
        <v>0</v>
      </c>
      <c r="G66" s="48">
        <f t="shared" si="2"/>
        <v>5.7176170986533298E-2</v>
      </c>
      <c r="H66" s="49"/>
    </row>
    <row r="67" spans="1:8" x14ac:dyDescent="0.2">
      <c r="A67" s="7">
        <v>59</v>
      </c>
      <c r="B67" s="7" t="s">
        <v>195</v>
      </c>
      <c r="C67" s="50">
        <v>218893</v>
      </c>
      <c r="D67" s="47">
        <f t="shared" si="0"/>
        <v>4.195033718494078</v>
      </c>
      <c r="E67" s="51">
        <f>+C67</f>
        <v>218893</v>
      </c>
      <c r="F67" s="47">
        <f t="shared" si="1"/>
        <v>21.887724083865962</v>
      </c>
      <c r="G67" s="48">
        <f t="shared" si="2"/>
        <v>9.5028408281056436</v>
      </c>
      <c r="H67" s="49"/>
    </row>
    <row r="68" spans="1:8" x14ac:dyDescent="0.2">
      <c r="A68" s="7">
        <v>60</v>
      </c>
      <c r="B68" s="7" t="s">
        <v>196</v>
      </c>
      <c r="C68" s="50">
        <v>12508</v>
      </c>
      <c r="D68" s="47">
        <f t="shared" si="0"/>
        <v>0.2397129270964532</v>
      </c>
      <c r="E68" s="51">
        <f>+C68</f>
        <v>12508</v>
      </c>
      <c r="F68" s="47">
        <f t="shared" si="1"/>
        <v>1.2507099488836804</v>
      </c>
      <c r="G68" s="48">
        <f t="shared" si="2"/>
        <v>0.5430120336326214</v>
      </c>
      <c r="H68" s="49"/>
    </row>
    <row r="69" spans="1:8" x14ac:dyDescent="0.2">
      <c r="A69" s="7">
        <v>61</v>
      </c>
      <c r="B69" s="7" t="s">
        <v>197</v>
      </c>
      <c r="C69" s="50">
        <v>92103</v>
      </c>
      <c r="D69" s="47">
        <f t="shared" si="0"/>
        <v>1.7651326930256339</v>
      </c>
      <c r="E69" s="47"/>
      <c r="F69" s="47">
        <f t="shared" si="1"/>
        <v>0</v>
      </c>
      <c r="G69" s="48">
        <f t="shared" si="2"/>
        <v>1.2355928851179436</v>
      </c>
      <c r="H69" s="49"/>
    </row>
    <row r="70" spans="1:8" x14ac:dyDescent="0.2">
      <c r="A70" s="7">
        <v>62</v>
      </c>
      <c r="B70" s="7" t="s">
        <v>198</v>
      </c>
      <c r="C70" s="50">
        <v>18128</v>
      </c>
      <c r="D70" s="47">
        <f t="shared" si="0"/>
        <v>0.34741892727890178</v>
      </c>
      <c r="E70" s="47"/>
      <c r="F70" s="47">
        <f t="shared" si="1"/>
        <v>0</v>
      </c>
      <c r="G70" s="48">
        <f t="shared" si="2"/>
        <v>0.24319324909523124</v>
      </c>
      <c r="H70" s="49"/>
    </row>
    <row r="71" spans="1:8" x14ac:dyDescent="0.2">
      <c r="A71" s="7">
        <v>63</v>
      </c>
      <c r="B71" s="7" t="s">
        <v>199</v>
      </c>
      <c r="C71" s="50">
        <v>3682</v>
      </c>
      <c r="D71" s="47">
        <f t="shared" si="0"/>
        <v>7.0564678411347989E-2</v>
      </c>
      <c r="E71" s="51">
        <f>+C71</f>
        <v>3682</v>
      </c>
      <c r="F71" s="47">
        <f t="shared" si="1"/>
        <v>0.36817349150861139</v>
      </c>
      <c r="G71" s="48">
        <f t="shared" si="2"/>
        <v>0.15984732234052701</v>
      </c>
      <c r="H71" s="49"/>
    </row>
    <row r="72" spans="1:8" x14ac:dyDescent="0.2">
      <c r="A72" s="7">
        <v>64</v>
      </c>
      <c r="B72" s="7" t="s">
        <v>200</v>
      </c>
      <c r="C72" s="50">
        <v>48126</v>
      </c>
      <c r="D72" s="47">
        <f t="shared" si="0"/>
        <v>0.92232365921361581</v>
      </c>
      <c r="E72" s="47"/>
      <c r="F72" s="47">
        <f t="shared" si="1"/>
        <v>0</v>
      </c>
      <c r="G72" s="48">
        <f t="shared" si="2"/>
        <v>0.64562656144953101</v>
      </c>
      <c r="H72" s="49"/>
    </row>
    <row r="73" spans="1:8" x14ac:dyDescent="0.2">
      <c r="A73" s="7">
        <v>65</v>
      </c>
      <c r="B73" s="7" t="s">
        <v>201</v>
      </c>
      <c r="C73" s="50">
        <v>119826</v>
      </c>
      <c r="D73" s="47">
        <f t="shared" si="0"/>
        <v>2.2964375761320435</v>
      </c>
      <c r="E73" s="47"/>
      <c r="F73" s="47">
        <f t="shared" si="1"/>
        <v>0</v>
      </c>
      <c r="G73" s="48">
        <f t="shared" si="2"/>
        <v>1.6075063032924304</v>
      </c>
      <c r="H73" s="49"/>
    </row>
    <row r="74" spans="1:8" x14ac:dyDescent="0.2">
      <c r="A74" s="7">
        <v>66</v>
      </c>
      <c r="B74" s="7" t="s">
        <v>202</v>
      </c>
      <c r="C74" s="50">
        <v>22011</v>
      </c>
      <c r="D74" s="47">
        <f t="shared" ref="D74:D132" si="3">+C74/$C$134%</f>
        <v>0.42183572420211318</v>
      </c>
      <c r="E74" s="51">
        <f>+C74</f>
        <v>22011</v>
      </c>
      <c r="F74" s="47">
        <f t="shared" ref="F74:F132" si="4">+E74/$E$134%</f>
        <v>2.200941532209681</v>
      </c>
      <c r="G74" s="48">
        <f t="shared" ref="G74:G132" si="5">+(D74*70%)+(F74*30%)</f>
        <v>0.95556746660438352</v>
      </c>
      <c r="H74" s="49"/>
    </row>
    <row r="75" spans="1:8" x14ac:dyDescent="0.2">
      <c r="A75" s="7">
        <v>67</v>
      </c>
      <c r="B75" s="7" t="s">
        <v>203</v>
      </c>
      <c r="C75" s="50">
        <v>12136</v>
      </c>
      <c r="D75" s="47">
        <f t="shared" si="3"/>
        <v>0.23258363313419861</v>
      </c>
      <c r="E75" s="47"/>
      <c r="F75" s="47">
        <f t="shared" si="4"/>
        <v>0</v>
      </c>
      <c r="G75" s="48">
        <f t="shared" si="5"/>
        <v>0.162808543193939</v>
      </c>
      <c r="H75" s="49"/>
    </row>
    <row r="76" spans="1:8" x14ac:dyDescent="0.2">
      <c r="A76" s="7">
        <v>68</v>
      </c>
      <c r="B76" s="7" t="s">
        <v>204</v>
      </c>
      <c r="C76" s="50">
        <v>31107</v>
      </c>
      <c r="D76" s="47">
        <f t="shared" si="3"/>
        <v>0.59615846044046772</v>
      </c>
      <c r="E76" s="47"/>
      <c r="F76" s="47">
        <f t="shared" si="4"/>
        <v>0</v>
      </c>
      <c r="G76" s="48">
        <f t="shared" si="5"/>
        <v>0.41731092230832739</v>
      </c>
      <c r="H76" s="49"/>
    </row>
    <row r="77" spans="1:8" x14ac:dyDescent="0.2">
      <c r="A77" s="7">
        <v>69</v>
      </c>
      <c r="B77" s="7" t="s">
        <v>205</v>
      </c>
      <c r="C77" s="50">
        <v>53525</v>
      </c>
      <c r="D77" s="47">
        <f t="shared" si="3"/>
        <v>1.0257942455098863</v>
      </c>
      <c r="E77" s="47"/>
      <c r="F77" s="47">
        <f t="shared" si="4"/>
        <v>0</v>
      </c>
      <c r="G77" s="48">
        <f t="shared" si="5"/>
        <v>0.71805597185692038</v>
      </c>
      <c r="H77" s="49"/>
    </row>
    <row r="78" spans="1:8" x14ac:dyDescent="0.2">
      <c r="A78" s="7">
        <v>70</v>
      </c>
      <c r="B78" s="7" t="s">
        <v>206</v>
      </c>
      <c r="C78" s="50">
        <v>14121</v>
      </c>
      <c r="D78" s="47">
        <f t="shared" si="3"/>
        <v>0.27062569903493888</v>
      </c>
      <c r="E78" s="47"/>
      <c r="F78" s="47">
        <f t="shared" si="4"/>
        <v>0</v>
      </c>
      <c r="G78" s="48">
        <f t="shared" si="5"/>
        <v>0.18943798932445721</v>
      </c>
      <c r="H78" s="49"/>
    </row>
    <row r="79" spans="1:8" x14ac:dyDescent="0.2">
      <c r="A79" s="7">
        <v>71</v>
      </c>
      <c r="B79" s="7" t="s">
        <v>207</v>
      </c>
      <c r="C79" s="50">
        <v>28961</v>
      </c>
      <c r="D79" s="47">
        <f t="shared" si="3"/>
        <v>0.5550308667764936</v>
      </c>
      <c r="E79" s="47"/>
      <c r="F79" s="47">
        <f t="shared" si="4"/>
        <v>0</v>
      </c>
      <c r="G79" s="48">
        <f t="shared" si="5"/>
        <v>0.38852160674354552</v>
      </c>
      <c r="H79" s="49"/>
    </row>
    <row r="80" spans="1:8" x14ac:dyDescent="0.2">
      <c r="A80" s="7">
        <v>72</v>
      </c>
      <c r="B80" s="7" t="s">
        <v>208</v>
      </c>
      <c r="C80" s="50">
        <v>24785</v>
      </c>
      <c r="D80" s="47">
        <f t="shared" si="3"/>
        <v>0.4749987926195709</v>
      </c>
      <c r="E80" s="51">
        <f>+C80</f>
        <v>24785</v>
      </c>
      <c r="F80" s="47">
        <f t="shared" si="4"/>
        <v>2.4783215608476192</v>
      </c>
      <c r="G80" s="48">
        <f t="shared" si="5"/>
        <v>1.0759956230879855</v>
      </c>
      <c r="H80" s="49"/>
    </row>
    <row r="81" spans="1:8" x14ac:dyDescent="0.2">
      <c r="A81" s="7">
        <v>73</v>
      </c>
      <c r="B81" s="7" t="s">
        <v>209</v>
      </c>
      <c r="C81" s="50">
        <v>9578</v>
      </c>
      <c r="D81" s="47">
        <f t="shared" si="3"/>
        <v>0.18356015475934032</v>
      </c>
      <c r="E81" s="47"/>
      <c r="F81" s="47">
        <f t="shared" si="4"/>
        <v>0</v>
      </c>
      <c r="G81" s="48">
        <f t="shared" si="5"/>
        <v>0.12849210833153821</v>
      </c>
      <c r="H81" s="49"/>
    </row>
    <row r="82" spans="1:8" x14ac:dyDescent="0.2">
      <c r="A82" s="7">
        <v>74</v>
      </c>
      <c r="B82" s="7" t="s">
        <v>210</v>
      </c>
      <c r="C82" s="50">
        <v>45104</v>
      </c>
      <c r="D82" s="47">
        <f t="shared" si="3"/>
        <v>0.86440772815465505</v>
      </c>
      <c r="E82" s="47"/>
      <c r="F82" s="47">
        <f t="shared" si="4"/>
        <v>0</v>
      </c>
      <c r="G82" s="48">
        <f t="shared" si="5"/>
        <v>0.60508540970825853</v>
      </c>
      <c r="H82" s="49"/>
    </row>
    <row r="83" spans="1:8" x14ac:dyDescent="0.2">
      <c r="A83" s="7">
        <v>75</v>
      </c>
      <c r="B83" s="7" t="s">
        <v>211</v>
      </c>
      <c r="C83" s="50">
        <v>28261</v>
      </c>
      <c r="D83" s="47">
        <f t="shared" si="3"/>
        <v>0.5416155286754768</v>
      </c>
      <c r="E83" s="47"/>
      <c r="F83" s="47">
        <f t="shared" si="4"/>
        <v>0</v>
      </c>
      <c r="G83" s="48">
        <f t="shared" si="5"/>
        <v>0.37913087007283375</v>
      </c>
      <c r="H83" s="49"/>
    </row>
    <row r="84" spans="1:8" x14ac:dyDescent="0.2">
      <c r="A84" s="7">
        <v>76</v>
      </c>
      <c r="B84" s="7" t="s">
        <v>212</v>
      </c>
      <c r="C84" s="50">
        <v>26921</v>
      </c>
      <c r="D84" s="47">
        <f t="shared" si="3"/>
        <v>0.51593473859638761</v>
      </c>
      <c r="E84" s="51">
        <f>+C84</f>
        <v>26921</v>
      </c>
      <c r="F84" s="47">
        <f t="shared" si="4"/>
        <v>2.6919061827548418</v>
      </c>
      <c r="G84" s="48">
        <f t="shared" si="5"/>
        <v>1.1687261718439239</v>
      </c>
      <c r="H84" s="49"/>
    </row>
    <row r="85" spans="1:8" x14ac:dyDescent="0.2">
      <c r="A85" s="7">
        <v>77</v>
      </c>
      <c r="B85" s="7" t="s">
        <v>213</v>
      </c>
      <c r="C85" s="50">
        <v>63446</v>
      </c>
      <c r="D85" s="47">
        <f t="shared" si="3"/>
        <v>1.2159279159387248</v>
      </c>
      <c r="E85" s="47"/>
      <c r="F85" s="47">
        <f t="shared" si="4"/>
        <v>0</v>
      </c>
      <c r="G85" s="48">
        <f t="shared" si="5"/>
        <v>0.85114954115710739</v>
      </c>
      <c r="H85" s="49"/>
    </row>
    <row r="86" spans="1:8" x14ac:dyDescent="0.2">
      <c r="A86" s="7">
        <v>78</v>
      </c>
      <c r="B86" s="7" t="s">
        <v>214</v>
      </c>
      <c r="C86" s="50">
        <v>209591</v>
      </c>
      <c r="D86" s="47">
        <f t="shared" si="3"/>
        <v>4.0167630399002814</v>
      </c>
      <c r="E86" s="47"/>
      <c r="F86" s="47">
        <f t="shared" si="4"/>
        <v>0</v>
      </c>
      <c r="G86" s="48">
        <f t="shared" si="5"/>
        <v>2.8117341279301966</v>
      </c>
      <c r="H86" s="49"/>
    </row>
    <row r="87" spans="1:8" x14ac:dyDescent="0.2">
      <c r="A87" s="7">
        <v>79</v>
      </c>
      <c r="B87" s="7" t="s">
        <v>215</v>
      </c>
      <c r="C87" s="50">
        <v>39204</v>
      </c>
      <c r="D87" s="47">
        <f t="shared" si="3"/>
        <v>0.75133559273179973</v>
      </c>
      <c r="E87" s="47"/>
      <c r="F87" s="47">
        <f t="shared" si="4"/>
        <v>0</v>
      </c>
      <c r="G87" s="48">
        <f t="shared" si="5"/>
        <v>0.52593491491225974</v>
      </c>
      <c r="H87" s="49"/>
    </row>
    <row r="88" spans="1:8" x14ac:dyDescent="0.2">
      <c r="A88" s="7">
        <v>80</v>
      </c>
      <c r="B88" s="7" t="s">
        <v>216</v>
      </c>
      <c r="C88" s="50">
        <v>31604</v>
      </c>
      <c r="D88" s="47">
        <f t="shared" si="3"/>
        <v>0.60568335049218958</v>
      </c>
      <c r="E88" s="47"/>
      <c r="F88" s="47">
        <f t="shared" si="4"/>
        <v>0</v>
      </c>
      <c r="G88" s="48">
        <f t="shared" si="5"/>
        <v>0.42397834534453266</v>
      </c>
      <c r="H88" s="49"/>
    </row>
    <row r="89" spans="1:8" x14ac:dyDescent="0.2">
      <c r="A89" s="7">
        <v>81</v>
      </c>
      <c r="B89" s="7" t="s">
        <v>217</v>
      </c>
      <c r="C89" s="50">
        <v>44295</v>
      </c>
      <c r="D89" s="47">
        <f t="shared" si="3"/>
        <v>0.84890343026362292</v>
      </c>
      <c r="E89" s="51">
        <f>+C89</f>
        <v>44295</v>
      </c>
      <c r="F89" s="47">
        <f t="shared" si="4"/>
        <v>4.4291810989608749</v>
      </c>
      <c r="G89" s="48">
        <f t="shared" si="5"/>
        <v>1.9229867308727986</v>
      </c>
      <c r="H89" s="49"/>
    </row>
    <row r="90" spans="1:8" x14ac:dyDescent="0.2">
      <c r="A90" s="7">
        <v>82</v>
      </c>
      <c r="B90" s="7" t="s">
        <v>218</v>
      </c>
      <c r="C90" s="50">
        <v>13844</v>
      </c>
      <c r="D90" s="47">
        <f t="shared" si="3"/>
        <v>0.2653170581006794</v>
      </c>
      <c r="E90" s="47"/>
      <c r="F90" s="47">
        <f t="shared" si="4"/>
        <v>0</v>
      </c>
      <c r="G90" s="48">
        <f t="shared" si="5"/>
        <v>0.18572194067047557</v>
      </c>
      <c r="H90" s="49"/>
    </row>
    <row r="91" spans="1:8" x14ac:dyDescent="0.2">
      <c r="A91" s="7">
        <v>83</v>
      </c>
      <c r="B91" s="7" t="s">
        <v>219</v>
      </c>
      <c r="C91" s="50">
        <v>18539</v>
      </c>
      <c r="D91" s="47">
        <f t="shared" si="3"/>
        <v>0.35529564722107021</v>
      </c>
      <c r="E91" s="47"/>
      <c r="F91" s="47">
        <f t="shared" si="4"/>
        <v>0</v>
      </c>
      <c r="G91" s="48">
        <f t="shared" si="5"/>
        <v>0.24870695305474913</v>
      </c>
      <c r="H91" s="49"/>
    </row>
    <row r="92" spans="1:8" x14ac:dyDescent="0.2">
      <c r="A92" s="7">
        <v>84</v>
      </c>
      <c r="B92" s="7" t="s">
        <v>220</v>
      </c>
      <c r="C92" s="50">
        <v>8082</v>
      </c>
      <c r="D92" s="47">
        <f t="shared" si="3"/>
        <v>0.15488966076059602</v>
      </c>
      <c r="E92" s="47"/>
      <c r="F92" s="47">
        <f t="shared" si="4"/>
        <v>0</v>
      </c>
      <c r="G92" s="48">
        <f t="shared" si="5"/>
        <v>0.1084227625324172</v>
      </c>
      <c r="H92" s="49"/>
    </row>
    <row r="93" spans="1:8" x14ac:dyDescent="0.2">
      <c r="A93" s="7">
        <v>85</v>
      </c>
      <c r="B93" s="7" t="s">
        <v>221</v>
      </c>
      <c r="C93" s="50">
        <v>10707</v>
      </c>
      <c r="D93" s="47">
        <f t="shared" si="3"/>
        <v>0.20519717863940873</v>
      </c>
      <c r="E93" s="47"/>
      <c r="F93" s="47">
        <f t="shared" si="4"/>
        <v>0</v>
      </c>
      <c r="G93" s="48">
        <f t="shared" si="5"/>
        <v>0.1436380250475861</v>
      </c>
      <c r="H93" s="49"/>
    </row>
    <row r="94" spans="1:8" x14ac:dyDescent="0.2">
      <c r="A94" s="7">
        <v>86</v>
      </c>
      <c r="B94" s="7" t="s">
        <v>222</v>
      </c>
      <c r="C94" s="50">
        <v>24049</v>
      </c>
      <c r="D94" s="47">
        <f t="shared" si="3"/>
        <v>0.46089352284478757</v>
      </c>
      <c r="E94" s="47"/>
      <c r="F94" s="47">
        <f t="shared" si="4"/>
        <v>0</v>
      </c>
      <c r="G94" s="48">
        <f t="shared" si="5"/>
        <v>0.32262546599135128</v>
      </c>
      <c r="H94" s="49"/>
    </row>
    <row r="95" spans="1:8" x14ac:dyDescent="0.2">
      <c r="A95" s="7">
        <v>87</v>
      </c>
      <c r="B95" s="7" t="s">
        <v>223</v>
      </c>
      <c r="C95" s="50">
        <v>38797</v>
      </c>
      <c r="D95" s="47">
        <f t="shared" si="3"/>
        <v>0.74353553186449428</v>
      </c>
      <c r="E95" s="47"/>
      <c r="F95" s="47">
        <f t="shared" si="4"/>
        <v>0</v>
      </c>
      <c r="G95" s="48">
        <f t="shared" si="5"/>
        <v>0.520474872305146</v>
      </c>
      <c r="H95" s="49"/>
    </row>
    <row r="96" spans="1:8" x14ac:dyDescent="0.2">
      <c r="A96" s="7">
        <v>88</v>
      </c>
      <c r="B96" s="7" t="s">
        <v>224</v>
      </c>
      <c r="C96" s="50">
        <v>2283</v>
      </c>
      <c r="D96" s="47">
        <f t="shared" si="3"/>
        <v>4.3753166978030271E-2</v>
      </c>
      <c r="E96" s="47"/>
      <c r="F96" s="47">
        <f t="shared" si="4"/>
        <v>0</v>
      </c>
      <c r="G96" s="48">
        <f t="shared" si="5"/>
        <v>3.0627216884621188E-2</v>
      </c>
      <c r="H96" s="49"/>
    </row>
    <row r="97" spans="1:8" x14ac:dyDescent="0.2">
      <c r="A97" s="7">
        <v>89</v>
      </c>
      <c r="B97" s="7" t="s">
        <v>225</v>
      </c>
      <c r="C97" s="50">
        <v>348156</v>
      </c>
      <c r="D97" s="47">
        <f t="shared" si="3"/>
        <v>6.6723292169965429</v>
      </c>
      <c r="E97" s="47"/>
      <c r="F97" s="47">
        <f t="shared" si="4"/>
        <v>0</v>
      </c>
      <c r="G97" s="48">
        <f t="shared" si="5"/>
        <v>4.6706304518975799</v>
      </c>
      <c r="H97" s="49"/>
    </row>
    <row r="98" spans="1:8" x14ac:dyDescent="0.2">
      <c r="A98" s="7">
        <v>90</v>
      </c>
      <c r="B98" s="7" t="s">
        <v>226</v>
      </c>
      <c r="C98" s="50">
        <v>3839</v>
      </c>
      <c r="D98" s="47">
        <f t="shared" si="3"/>
        <v>7.3573547099718889E-2</v>
      </c>
      <c r="E98" s="47"/>
      <c r="F98" s="47">
        <f t="shared" si="4"/>
        <v>0</v>
      </c>
      <c r="G98" s="48">
        <f t="shared" si="5"/>
        <v>5.1501482969803218E-2</v>
      </c>
      <c r="H98" s="49"/>
    </row>
    <row r="99" spans="1:8" x14ac:dyDescent="0.2">
      <c r="A99" s="7">
        <v>91</v>
      </c>
      <c r="B99" s="7" t="s">
        <v>227</v>
      </c>
      <c r="C99" s="50">
        <v>12887</v>
      </c>
      <c r="D99" s="47">
        <f t="shared" si="3"/>
        <v>0.24697637443971798</v>
      </c>
      <c r="E99" s="47"/>
      <c r="F99" s="47">
        <f t="shared" si="4"/>
        <v>0</v>
      </c>
      <c r="G99" s="48">
        <f t="shared" si="5"/>
        <v>0.17288346210780259</v>
      </c>
      <c r="H99" s="49"/>
    </row>
    <row r="100" spans="1:8" x14ac:dyDescent="0.2">
      <c r="A100" s="7">
        <v>92</v>
      </c>
      <c r="B100" s="7" t="s">
        <v>228</v>
      </c>
      <c r="C100" s="50">
        <v>20054</v>
      </c>
      <c r="D100" s="47">
        <f t="shared" si="3"/>
        <v>0.38433027182541352</v>
      </c>
      <c r="E100" s="47"/>
      <c r="F100" s="47">
        <f t="shared" si="4"/>
        <v>0</v>
      </c>
      <c r="G100" s="48">
        <f t="shared" si="5"/>
        <v>0.26903119027778943</v>
      </c>
      <c r="H100" s="49"/>
    </row>
    <row r="101" spans="1:8" x14ac:dyDescent="0.2">
      <c r="A101" s="7">
        <v>93</v>
      </c>
      <c r="B101" s="7" t="s">
        <v>229</v>
      </c>
      <c r="C101" s="50">
        <v>43593</v>
      </c>
      <c r="D101" s="47">
        <f t="shared" si="3"/>
        <v>0.83544976262517467</v>
      </c>
      <c r="E101" s="51">
        <f>+C101</f>
        <v>43593</v>
      </c>
      <c r="F101" s="47">
        <f t="shared" si="4"/>
        <v>4.3589861529969847</v>
      </c>
      <c r="G101" s="48">
        <f t="shared" si="5"/>
        <v>1.8925106797367175</v>
      </c>
      <c r="H101" s="49"/>
    </row>
    <row r="102" spans="1:8" x14ac:dyDescent="0.2">
      <c r="A102" s="7">
        <v>94</v>
      </c>
      <c r="B102" s="7" t="s">
        <v>230</v>
      </c>
      <c r="C102" s="50">
        <v>43175</v>
      </c>
      <c r="D102" s="47">
        <f t="shared" si="3"/>
        <v>0.82743888930199605</v>
      </c>
      <c r="E102" s="47"/>
      <c r="F102" s="47">
        <f t="shared" si="4"/>
        <v>0</v>
      </c>
      <c r="G102" s="48">
        <f t="shared" si="5"/>
        <v>0.57920722251139722</v>
      </c>
      <c r="H102" s="49"/>
    </row>
    <row r="103" spans="1:8" x14ac:dyDescent="0.2">
      <c r="A103" s="7">
        <v>96</v>
      </c>
      <c r="B103" s="7" t="s">
        <v>231</v>
      </c>
      <c r="C103" s="50">
        <v>77554</v>
      </c>
      <c r="D103" s="47">
        <f t="shared" si="3"/>
        <v>1.4863044729803592</v>
      </c>
      <c r="E103" s="51">
        <f>+C103</f>
        <v>77554</v>
      </c>
      <c r="F103" s="47">
        <f t="shared" si="4"/>
        <v>7.7548416514011</v>
      </c>
      <c r="G103" s="48">
        <f t="shared" si="5"/>
        <v>3.3668656265065815</v>
      </c>
      <c r="H103" s="49"/>
    </row>
    <row r="104" spans="1:8" x14ac:dyDescent="0.2">
      <c r="A104" s="7">
        <v>97</v>
      </c>
      <c r="B104" s="7" t="s">
        <v>232</v>
      </c>
      <c r="C104" s="50">
        <v>89178</v>
      </c>
      <c r="D104" s="47">
        <f t="shared" si="3"/>
        <v>1.7090757445320999</v>
      </c>
      <c r="E104" s="47"/>
      <c r="F104" s="47">
        <f t="shared" si="4"/>
        <v>0</v>
      </c>
      <c r="G104" s="48">
        <f t="shared" si="5"/>
        <v>1.1963530211724698</v>
      </c>
      <c r="H104" s="49"/>
    </row>
    <row r="105" spans="1:8" x14ac:dyDescent="0.2">
      <c r="A105" s="7">
        <v>98</v>
      </c>
      <c r="B105" s="7" t="s">
        <v>233</v>
      </c>
      <c r="C105" s="50">
        <v>7284</v>
      </c>
      <c r="D105" s="47">
        <f t="shared" si="3"/>
        <v>0.13959617532543694</v>
      </c>
      <c r="E105" s="47"/>
      <c r="F105" s="47">
        <f t="shared" si="4"/>
        <v>0</v>
      </c>
      <c r="G105" s="48">
        <f t="shared" si="5"/>
        <v>9.7717322727805853E-2</v>
      </c>
      <c r="H105" s="49"/>
    </row>
    <row r="106" spans="1:8" x14ac:dyDescent="0.2">
      <c r="A106" s="7">
        <v>99</v>
      </c>
      <c r="B106" s="7" t="s">
        <v>234</v>
      </c>
      <c r="C106" s="50">
        <v>76917</v>
      </c>
      <c r="D106" s="47">
        <f t="shared" si="3"/>
        <v>1.474096515308434</v>
      </c>
      <c r="E106" s="47"/>
      <c r="F106" s="47">
        <f t="shared" si="4"/>
        <v>0</v>
      </c>
      <c r="G106" s="48">
        <f t="shared" si="5"/>
        <v>1.0318675607159038</v>
      </c>
      <c r="H106" s="49"/>
    </row>
    <row r="107" spans="1:8" x14ac:dyDescent="0.2">
      <c r="A107" s="7">
        <v>100</v>
      </c>
      <c r="B107" s="7" t="s">
        <v>235</v>
      </c>
      <c r="C107" s="50">
        <v>34305</v>
      </c>
      <c r="D107" s="47">
        <f t="shared" si="3"/>
        <v>0.65744739079339842</v>
      </c>
      <c r="E107" s="51">
        <f>+C107</f>
        <v>34305</v>
      </c>
      <c r="F107" s="47">
        <f t="shared" si="4"/>
        <v>3.4302530217824319</v>
      </c>
      <c r="G107" s="48">
        <f t="shared" si="5"/>
        <v>1.4892890800901084</v>
      </c>
      <c r="H107" s="49"/>
    </row>
    <row r="108" spans="1:8" x14ac:dyDescent="0.2">
      <c r="A108" s="7">
        <v>101</v>
      </c>
      <c r="B108" s="7" t="s">
        <v>236</v>
      </c>
      <c r="C108" s="50">
        <v>598710</v>
      </c>
      <c r="D108" s="47">
        <f t="shared" si="3"/>
        <v>11.474138677799608</v>
      </c>
      <c r="E108" s="47"/>
      <c r="F108" s="47">
        <f t="shared" si="4"/>
        <v>0</v>
      </c>
      <c r="G108" s="48">
        <f t="shared" si="5"/>
        <v>8.0318970744597262</v>
      </c>
      <c r="H108" s="49"/>
    </row>
    <row r="109" spans="1:8" x14ac:dyDescent="0.2">
      <c r="A109" s="7">
        <v>102</v>
      </c>
      <c r="B109" s="7" t="s">
        <v>237</v>
      </c>
      <c r="C109" s="50">
        <v>41823</v>
      </c>
      <c r="D109" s="47">
        <f t="shared" si="3"/>
        <v>0.80152812199831802</v>
      </c>
      <c r="E109" s="47"/>
      <c r="F109" s="47">
        <f t="shared" si="4"/>
        <v>0</v>
      </c>
      <c r="G109" s="48">
        <f t="shared" si="5"/>
        <v>0.56106968539882263</v>
      </c>
      <c r="H109" s="49"/>
    </row>
    <row r="110" spans="1:8" x14ac:dyDescent="0.2">
      <c r="A110" s="7">
        <v>103</v>
      </c>
      <c r="B110" s="7" t="s">
        <v>238</v>
      </c>
      <c r="C110" s="50">
        <v>31755</v>
      </c>
      <c r="D110" s="47">
        <f t="shared" si="3"/>
        <v>0.60857723056826607</v>
      </c>
      <c r="E110" s="47"/>
      <c r="F110" s="47">
        <f t="shared" si="4"/>
        <v>0</v>
      </c>
      <c r="G110" s="48">
        <f t="shared" si="5"/>
        <v>0.42600406139778624</v>
      </c>
      <c r="H110" s="49"/>
    </row>
    <row r="111" spans="1:8" x14ac:dyDescent="0.2">
      <c r="A111" s="7">
        <v>104</v>
      </c>
      <c r="B111" s="7" t="s">
        <v>239</v>
      </c>
      <c r="C111" s="50">
        <v>15316</v>
      </c>
      <c r="D111" s="47">
        <f t="shared" si="3"/>
        <v>0.29352759765024605</v>
      </c>
      <c r="E111" s="47"/>
      <c r="F111" s="47">
        <f t="shared" si="4"/>
        <v>0</v>
      </c>
      <c r="G111" s="48">
        <f t="shared" si="5"/>
        <v>0.20546931835517224</v>
      </c>
      <c r="H111" s="49"/>
    </row>
    <row r="112" spans="1:8" x14ac:dyDescent="0.2">
      <c r="A112" s="7">
        <v>105</v>
      </c>
      <c r="B112" s="7" t="s">
        <v>240</v>
      </c>
      <c r="C112" s="50">
        <v>15350</v>
      </c>
      <c r="D112" s="47">
        <f t="shared" si="3"/>
        <v>0.29417919978658114</v>
      </c>
      <c r="E112" s="47"/>
      <c r="F112" s="47">
        <f t="shared" si="4"/>
        <v>0</v>
      </c>
      <c r="G112" s="48">
        <f t="shared" si="5"/>
        <v>0.2059254398506068</v>
      </c>
      <c r="H112" s="49"/>
    </row>
    <row r="113" spans="1:8" x14ac:dyDescent="0.2">
      <c r="A113" s="7">
        <v>106</v>
      </c>
      <c r="B113" s="7" t="s">
        <v>241</v>
      </c>
      <c r="C113" s="50">
        <v>65009</v>
      </c>
      <c r="D113" s="47">
        <f t="shared" si="3"/>
        <v>1.2458824494414236</v>
      </c>
      <c r="E113" s="47"/>
      <c r="F113" s="47">
        <f t="shared" si="4"/>
        <v>0</v>
      </c>
      <c r="G113" s="48">
        <f t="shared" si="5"/>
        <v>0.87211771460899645</v>
      </c>
      <c r="H113" s="49"/>
    </row>
    <row r="114" spans="1:8" x14ac:dyDescent="0.2">
      <c r="A114" s="7">
        <v>107</v>
      </c>
      <c r="B114" s="7" t="s">
        <v>242</v>
      </c>
      <c r="C114" s="50">
        <v>64928</v>
      </c>
      <c r="D114" s="47">
        <f t="shared" si="3"/>
        <v>1.2443301031754488</v>
      </c>
      <c r="E114" s="47"/>
      <c r="F114" s="47">
        <f t="shared" si="4"/>
        <v>0</v>
      </c>
      <c r="G114" s="48">
        <f t="shared" si="5"/>
        <v>0.87103107222281406</v>
      </c>
      <c r="H114" s="49"/>
    </row>
    <row r="115" spans="1:8" x14ac:dyDescent="0.2">
      <c r="A115" s="7">
        <v>108</v>
      </c>
      <c r="B115" s="7" t="s">
        <v>243</v>
      </c>
      <c r="C115" s="50">
        <v>104833</v>
      </c>
      <c r="D115" s="47">
        <f t="shared" si="3"/>
        <v>2.0091001987769812</v>
      </c>
      <c r="E115" s="47"/>
      <c r="F115" s="47">
        <f t="shared" si="4"/>
        <v>0</v>
      </c>
      <c r="G115" s="48">
        <f t="shared" si="5"/>
        <v>1.4063701391438868</v>
      </c>
      <c r="H115" s="49"/>
    </row>
    <row r="116" spans="1:8" x14ac:dyDescent="0.2">
      <c r="A116" s="7">
        <v>109</v>
      </c>
      <c r="B116" s="7" t="s">
        <v>244</v>
      </c>
      <c r="C116" s="50">
        <v>37833</v>
      </c>
      <c r="D116" s="47">
        <f t="shared" si="3"/>
        <v>0.72506069482252267</v>
      </c>
      <c r="E116" s="47"/>
      <c r="F116" s="47">
        <f t="shared" si="4"/>
        <v>0</v>
      </c>
      <c r="G116" s="48">
        <f t="shared" si="5"/>
        <v>0.50754248637576582</v>
      </c>
      <c r="H116" s="49"/>
    </row>
    <row r="117" spans="1:8" x14ac:dyDescent="0.2">
      <c r="A117" s="7">
        <v>110</v>
      </c>
      <c r="B117" s="7" t="s">
        <v>245</v>
      </c>
      <c r="C117" s="50">
        <v>7202</v>
      </c>
      <c r="D117" s="47">
        <f t="shared" si="3"/>
        <v>0.13802466429074639</v>
      </c>
      <c r="E117" s="47"/>
      <c r="F117" s="47">
        <f t="shared" si="4"/>
        <v>0</v>
      </c>
      <c r="G117" s="48">
        <f t="shared" si="5"/>
        <v>9.6617265003522468E-2</v>
      </c>
      <c r="H117" s="49"/>
    </row>
    <row r="118" spans="1:8" x14ac:dyDescent="0.2">
      <c r="A118" s="7">
        <v>111</v>
      </c>
      <c r="B118" s="7" t="s">
        <v>246</v>
      </c>
      <c r="C118" s="50">
        <v>41112</v>
      </c>
      <c r="D118" s="47">
        <f t="shared" si="3"/>
        <v>0.78790197144142826</v>
      </c>
      <c r="E118" s="51">
        <f>+C118</f>
        <v>41112</v>
      </c>
      <c r="F118" s="47">
        <f t="shared" si="4"/>
        <v>4.1109040149109264</v>
      </c>
      <c r="G118" s="48">
        <f t="shared" si="5"/>
        <v>1.7848025844822777</v>
      </c>
      <c r="H118" s="49"/>
    </row>
    <row r="119" spans="1:8" x14ac:dyDescent="0.2">
      <c r="A119" s="7">
        <v>112</v>
      </c>
      <c r="B119" s="7" t="s">
        <v>247</v>
      </c>
      <c r="C119" s="50">
        <v>34829</v>
      </c>
      <c r="D119" s="47">
        <f t="shared" si="3"/>
        <v>0.66748972960044517</v>
      </c>
      <c r="E119" s="51">
        <f>+C119</f>
        <v>34829</v>
      </c>
      <c r="F119" s="47">
        <f t="shared" si="4"/>
        <v>3.4826492492540537</v>
      </c>
      <c r="G119" s="48">
        <f t="shared" si="5"/>
        <v>1.5120375854965276</v>
      </c>
      <c r="H119" s="49"/>
    </row>
    <row r="120" spans="1:8" x14ac:dyDescent="0.2">
      <c r="A120" s="7">
        <v>113</v>
      </c>
      <c r="B120" s="7" t="s">
        <v>248</v>
      </c>
      <c r="C120" s="50">
        <v>6712</v>
      </c>
      <c r="D120" s="47">
        <f t="shared" si="3"/>
        <v>0.1286339276200347</v>
      </c>
      <c r="E120" s="47"/>
      <c r="F120" s="47">
        <f t="shared" si="4"/>
        <v>0</v>
      </c>
      <c r="G120" s="48">
        <f t="shared" si="5"/>
        <v>9.0043749334024287E-2</v>
      </c>
      <c r="H120" s="49"/>
    </row>
    <row r="121" spans="1:8" x14ac:dyDescent="0.2">
      <c r="A121" s="7">
        <v>114</v>
      </c>
      <c r="B121" s="7" t="s">
        <v>249</v>
      </c>
      <c r="C121" s="50">
        <v>20193</v>
      </c>
      <c r="D121" s="47">
        <f t="shared" si="3"/>
        <v>0.38699417467690117</v>
      </c>
      <c r="E121" s="47"/>
      <c r="F121" s="47">
        <f t="shared" si="4"/>
        <v>0</v>
      </c>
      <c r="G121" s="48">
        <f t="shared" si="5"/>
        <v>0.2708959222738308</v>
      </c>
      <c r="H121" s="49"/>
    </row>
    <row r="122" spans="1:8" x14ac:dyDescent="0.2">
      <c r="A122" s="7">
        <v>115</v>
      </c>
      <c r="B122" s="7" t="s">
        <v>250</v>
      </c>
      <c r="C122" s="50">
        <v>12945</v>
      </c>
      <c r="D122" s="47">
        <f t="shared" si="3"/>
        <v>0.2480879310252308</v>
      </c>
      <c r="E122" s="47"/>
      <c r="F122" s="47">
        <f t="shared" si="4"/>
        <v>0</v>
      </c>
      <c r="G122" s="48">
        <f t="shared" si="5"/>
        <v>0.17366155171766154</v>
      </c>
      <c r="H122" s="49"/>
    </row>
    <row r="123" spans="1:8" x14ac:dyDescent="0.2">
      <c r="A123" s="7">
        <v>116</v>
      </c>
      <c r="B123" s="7" t="s">
        <v>251</v>
      </c>
      <c r="C123" s="50">
        <v>11444</v>
      </c>
      <c r="D123" s="47">
        <f t="shared" si="3"/>
        <v>0.21932161318290777</v>
      </c>
      <c r="E123" s="47"/>
      <c r="F123" s="47">
        <f t="shared" si="4"/>
        <v>0</v>
      </c>
      <c r="G123" s="48">
        <f t="shared" si="5"/>
        <v>0.15352512922803543</v>
      </c>
      <c r="H123" s="49"/>
    </row>
    <row r="124" spans="1:8" x14ac:dyDescent="0.2">
      <c r="A124" s="7">
        <v>117</v>
      </c>
      <c r="B124" s="7" t="s">
        <v>252</v>
      </c>
      <c r="C124" s="50">
        <v>7682</v>
      </c>
      <c r="D124" s="47">
        <f t="shared" si="3"/>
        <v>0.14722375327430073</v>
      </c>
      <c r="E124" s="47"/>
      <c r="F124" s="47">
        <f t="shared" si="4"/>
        <v>0</v>
      </c>
      <c r="G124" s="48">
        <f t="shared" si="5"/>
        <v>0.10305662729201051</v>
      </c>
      <c r="H124" s="49"/>
    </row>
    <row r="125" spans="1:8" x14ac:dyDescent="0.2">
      <c r="A125" s="7">
        <v>118</v>
      </c>
      <c r="B125" s="7" t="s">
        <v>253</v>
      </c>
      <c r="C125" s="50">
        <v>5163</v>
      </c>
      <c r="D125" s="47">
        <f t="shared" si="3"/>
        <v>9.894770087935624E-2</v>
      </c>
      <c r="E125" s="47"/>
      <c r="F125" s="47">
        <f t="shared" si="4"/>
        <v>0</v>
      </c>
      <c r="G125" s="48">
        <f t="shared" si="5"/>
        <v>6.9263390615549369E-2</v>
      </c>
      <c r="H125" s="49"/>
    </row>
    <row r="126" spans="1:8" x14ac:dyDescent="0.2">
      <c r="A126" s="7">
        <v>119</v>
      </c>
      <c r="B126" s="7" t="s">
        <v>254</v>
      </c>
      <c r="C126" s="50">
        <v>3684</v>
      </c>
      <c r="D126" s="47">
        <f t="shared" si="3"/>
        <v>7.0603007948779467E-2</v>
      </c>
      <c r="E126" s="47"/>
      <c r="F126" s="47">
        <f t="shared" si="4"/>
        <v>0</v>
      </c>
      <c r="G126" s="48">
        <f t="shared" si="5"/>
        <v>4.9422105564145627E-2</v>
      </c>
      <c r="H126" s="49"/>
    </row>
    <row r="127" spans="1:8" x14ac:dyDescent="0.2">
      <c r="A127" s="7">
        <v>120</v>
      </c>
      <c r="B127" s="7" t="s">
        <v>255</v>
      </c>
      <c r="C127" s="50">
        <v>1530</v>
      </c>
      <c r="D127" s="47">
        <f t="shared" si="3"/>
        <v>2.9322096135079422E-2</v>
      </c>
      <c r="E127" s="50">
        <v>1530</v>
      </c>
      <c r="F127" s="47">
        <f t="shared" si="4"/>
        <v>0.15298898479309492</v>
      </c>
      <c r="G127" s="48">
        <f t="shared" si="5"/>
        <v>6.6422162732484066E-2</v>
      </c>
      <c r="H127" s="49"/>
    </row>
    <row r="128" spans="1:8" x14ac:dyDescent="0.2">
      <c r="A128" s="7">
        <v>121</v>
      </c>
      <c r="B128" s="7" t="s">
        <v>256</v>
      </c>
      <c r="C128" s="50">
        <v>10324</v>
      </c>
      <c r="D128" s="47">
        <f t="shared" si="3"/>
        <v>0.19785707222128102</v>
      </c>
      <c r="E128" s="47"/>
      <c r="F128" s="47">
        <f t="shared" si="4"/>
        <v>0</v>
      </c>
      <c r="G128" s="48">
        <f t="shared" si="5"/>
        <v>0.13849995055489669</v>
      </c>
      <c r="H128" s="49"/>
    </row>
    <row r="129" spans="1:8" x14ac:dyDescent="0.2">
      <c r="A129" s="7">
        <v>122</v>
      </c>
      <c r="B129" s="7" t="s">
        <v>257</v>
      </c>
      <c r="C129" s="50">
        <v>21251</v>
      </c>
      <c r="D129" s="47">
        <f t="shared" si="3"/>
        <v>0.40727049997815212</v>
      </c>
      <c r="E129" s="47"/>
      <c r="F129" s="47">
        <f t="shared" si="4"/>
        <v>0</v>
      </c>
      <c r="G129" s="48">
        <f t="shared" si="5"/>
        <v>0.28508934998470647</v>
      </c>
      <c r="H129" s="49"/>
    </row>
    <row r="130" spans="1:8" x14ac:dyDescent="0.2">
      <c r="A130" s="7">
        <v>123</v>
      </c>
      <c r="B130" s="7" t="s">
        <v>258</v>
      </c>
      <c r="C130" s="50">
        <v>14075</v>
      </c>
      <c r="D130" s="47">
        <f t="shared" si="3"/>
        <v>0.26974411967401496</v>
      </c>
      <c r="E130" s="47"/>
      <c r="F130" s="47">
        <f t="shared" si="4"/>
        <v>0</v>
      </c>
      <c r="G130" s="48">
        <f t="shared" si="5"/>
        <v>0.18882088377181047</v>
      </c>
      <c r="H130" s="49"/>
    </row>
    <row r="131" spans="1:8" x14ac:dyDescent="0.2">
      <c r="A131" s="7"/>
      <c r="B131" s="7" t="s">
        <v>261</v>
      </c>
      <c r="C131" s="50">
        <v>3588</v>
      </c>
      <c r="D131" s="47">
        <f t="shared" si="3"/>
        <v>6.876319015206861E-2</v>
      </c>
      <c r="E131" s="47"/>
      <c r="F131" s="47">
        <f t="shared" si="4"/>
        <v>0</v>
      </c>
      <c r="G131" s="48">
        <f t="shared" si="5"/>
        <v>4.8134233106448022E-2</v>
      </c>
      <c r="H131" s="49"/>
    </row>
    <row r="132" spans="1:8" x14ac:dyDescent="0.2">
      <c r="A132" s="7"/>
      <c r="B132" s="7" t="s">
        <v>262</v>
      </c>
      <c r="C132" s="50">
        <v>7157</v>
      </c>
      <c r="D132" s="47">
        <f t="shared" si="3"/>
        <v>0.13716224969853819</v>
      </c>
      <c r="E132" s="47"/>
      <c r="F132" s="47">
        <f t="shared" si="4"/>
        <v>0</v>
      </c>
      <c r="G132" s="48">
        <f t="shared" si="5"/>
        <v>9.6013574788976722E-2</v>
      </c>
      <c r="H132" s="49"/>
    </row>
    <row r="133" spans="1:8" x14ac:dyDescent="0.2">
      <c r="A133" s="7"/>
      <c r="B133" s="7"/>
      <c r="C133" s="7"/>
      <c r="D133" s="7"/>
      <c r="E133" s="47"/>
      <c r="F133" s="7"/>
      <c r="G133" s="52"/>
      <c r="H133" s="53"/>
    </row>
    <row r="134" spans="1:8" x14ac:dyDescent="0.2">
      <c r="A134" s="7"/>
      <c r="B134" s="24" t="s">
        <v>6</v>
      </c>
      <c r="C134" s="54">
        <f>SUM(C9:C133)</f>
        <v>5217908</v>
      </c>
      <c r="D134" s="55">
        <f>SUM(D9:D133)</f>
        <v>99.999999999999957</v>
      </c>
      <c r="E134" s="56">
        <f>SUM(E9:E133)</f>
        <v>1000072</v>
      </c>
      <c r="F134" s="35">
        <f>SUM(F9:F133)</f>
        <v>100</v>
      </c>
      <c r="G134" s="57">
        <f>SUM(G9:G133)</f>
        <v>99.999999999999957</v>
      </c>
      <c r="H134" s="58"/>
    </row>
  </sheetData>
  <hyperlinks>
    <hyperlink ref="B9" display="Acacoyagua "/>
    <hyperlink ref="B10" display="Acala "/>
    <hyperlink ref="B11" display="Acapetahua "/>
    <hyperlink ref="B12" display="Altamirano "/>
    <hyperlink ref="B13" display="Amatán "/>
    <hyperlink ref="B14" display="Amatenango de la Frontera "/>
    <hyperlink ref="B15" display="Amatenango del Valle "/>
    <hyperlink ref="B16" display="Angel Albino Corzo "/>
    <hyperlink ref="B17" display="Arriaga "/>
    <hyperlink ref="B18" display="Bejucal de Ocampo "/>
    <hyperlink ref="B19" display="Bella Vista "/>
    <hyperlink ref="B20" display="Berriozábal "/>
    <hyperlink ref="B21" display="Bochil "/>
    <hyperlink ref="B22" display="Bosque, El "/>
    <hyperlink ref="B23" display="Cacahoatán "/>
    <hyperlink ref="B24" display="Catazajá "/>
    <hyperlink ref="B25" display="Cintalapa "/>
    <hyperlink ref="B26" display="Coapilla "/>
    <hyperlink ref="B27" display="Comitán de Domínguez 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34"/>
  <sheetViews>
    <sheetView tabSelected="1" topLeftCell="R1" zoomScale="120" zoomScaleNormal="120" workbookViewId="0">
      <selection activeCell="Z13" sqref="Z13"/>
    </sheetView>
  </sheetViews>
  <sheetFormatPr baseColWidth="10" defaultRowHeight="12.75" x14ac:dyDescent="0.2"/>
  <cols>
    <col min="1" max="1" width="4" bestFit="1" customWidth="1"/>
    <col min="2" max="2" width="21.28515625" bestFit="1" customWidth="1"/>
    <col min="3" max="3" width="11" customWidth="1"/>
    <col min="4" max="4" width="14.28515625" bestFit="1" customWidth="1"/>
    <col min="5" max="5" width="16.85546875" bestFit="1" customWidth="1"/>
    <col min="6" max="6" width="15.42578125" bestFit="1" customWidth="1"/>
    <col min="7" max="7" width="12" bestFit="1" customWidth="1"/>
    <col min="8" max="8" width="13.7109375" bestFit="1" customWidth="1"/>
    <col min="9" max="9" width="13.28515625" bestFit="1" customWidth="1"/>
    <col min="10" max="10" width="14.28515625" customWidth="1"/>
    <col min="11" max="11" width="15.42578125" customWidth="1"/>
    <col min="12" max="12" width="17.42578125" customWidth="1"/>
    <col min="13" max="13" width="18" customWidth="1"/>
    <col min="15" max="15" width="14.7109375" customWidth="1"/>
    <col min="16" max="16" width="15.7109375" customWidth="1"/>
    <col min="18" max="18" width="15.85546875" customWidth="1"/>
    <col min="19" max="19" width="14" customWidth="1"/>
    <col min="20" max="20" width="20.7109375" bestFit="1" customWidth="1"/>
    <col min="21" max="21" width="19.140625" customWidth="1"/>
    <col min="22" max="22" width="16.7109375" customWidth="1"/>
    <col min="23" max="23" width="15.140625" customWidth="1"/>
    <col min="24" max="24" width="14.42578125" customWidth="1"/>
  </cols>
  <sheetData>
    <row r="2" spans="1:24" x14ac:dyDescent="0.2">
      <c r="A2" s="116"/>
      <c r="B2" s="116"/>
      <c r="C2" s="95"/>
      <c r="D2" s="95"/>
      <c r="E2" s="95"/>
      <c r="F2" s="95"/>
      <c r="G2" s="95"/>
      <c r="H2" s="95"/>
      <c r="I2" s="95"/>
    </row>
    <row r="3" spans="1:24" x14ac:dyDescent="0.2">
      <c r="A3" s="116"/>
      <c r="B3" s="116"/>
      <c r="C3" s="95"/>
      <c r="D3" s="95"/>
      <c r="E3" s="95"/>
      <c r="F3" s="95"/>
      <c r="G3" s="95"/>
      <c r="H3" s="95"/>
      <c r="I3" s="95"/>
    </row>
    <row r="4" spans="1:24" x14ac:dyDescent="0.2">
      <c r="B4" s="64"/>
      <c r="C4" s="64"/>
      <c r="D4" s="64"/>
      <c r="E4" s="64"/>
      <c r="F4" s="64"/>
      <c r="G4" s="64"/>
      <c r="H4" s="64"/>
      <c r="I4" s="64"/>
    </row>
    <row r="5" spans="1:24" x14ac:dyDescent="0.2">
      <c r="A5" s="117" t="s">
        <v>306</v>
      </c>
      <c r="B5" s="117"/>
      <c r="C5" s="117"/>
      <c r="D5" s="117"/>
      <c r="E5" s="117"/>
      <c r="F5" s="117"/>
      <c r="G5" s="117"/>
      <c r="H5" s="117"/>
      <c r="I5" s="117"/>
    </row>
    <row r="6" spans="1:24" x14ac:dyDescent="0.2">
      <c r="A6" s="65"/>
      <c r="B6" s="65"/>
      <c r="C6" s="65"/>
      <c r="D6" s="65"/>
      <c r="E6" s="65"/>
      <c r="F6" s="65"/>
      <c r="G6" s="65"/>
      <c r="H6" s="65"/>
      <c r="I6" s="65"/>
    </row>
    <row r="7" spans="1:24" x14ac:dyDescent="0.2">
      <c r="A7" s="66"/>
      <c r="B7" s="67"/>
      <c r="C7" s="114" t="s">
        <v>275</v>
      </c>
      <c r="D7" s="118"/>
      <c r="E7" s="118"/>
      <c r="F7" s="68"/>
      <c r="G7" s="69"/>
      <c r="H7" s="68"/>
      <c r="I7" s="98" t="s">
        <v>276</v>
      </c>
      <c r="J7" s="114" t="s">
        <v>288</v>
      </c>
      <c r="K7" s="118"/>
      <c r="L7" s="118"/>
      <c r="M7" s="115"/>
      <c r="N7" s="97" t="s">
        <v>276</v>
      </c>
      <c r="O7" s="119" t="s">
        <v>307</v>
      </c>
      <c r="P7" s="119"/>
      <c r="Q7" s="88"/>
      <c r="R7" s="97" t="s">
        <v>296</v>
      </c>
      <c r="S7" s="101" t="s">
        <v>276</v>
      </c>
      <c r="T7" s="114" t="s">
        <v>311</v>
      </c>
      <c r="U7" s="115"/>
      <c r="V7" s="101" t="s">
        <v>297</v>
      </c>
      <c r="W7" s="69"/>
      <c r="X7" s="92"/>
    </row>
    <row r="8" spans="1:24" x14ac:dyDescent="0.2">
      <c r="A8" s="70" t="s">
        <v>0</v>
      </c>
      <c r="B8" s="71" t="s">
        <v>274</v>
      </c>
      <c r="C8" s="72" t="s">
        <v>272</v>
      </c>
      <c r="D8" s="101" t="s">
        <v>277</v>
      </c>
      <c r="E8" s="72" t="s">
        <v>278</v>
      </c>
      <c r="F8" s="71" t="s">
        <v>279</v>
      </c>
      <c r="G8" s="72" t="s">
        <v>280</v>
      </c>
      <c r="H8" s="71" t="s">
        <v>281</v>
      </c>
      <c r="I8" s="73" t="s">
        <v>282</v>
      </c>
      <c r="J8" s="72" t="s">
        <v>272</v>
      </c>
      <c r="K8" s="89" t="s">
        <v>289</v>
      </c>
      <c r="L8" s="72" t="s">
        <v>290</v>
      </c>
      <c r="M8" s="101" t="s">
        <v>291</v>
      </c>
      <c r="N8" s="72" t="s">
        <v>292</v>
      </c>
      <c r="O8" s="96" t="s">
        <v>308</v>
      </c>
      <c r="P8" s="101" t="s">
        <v>309</v>
      </c>
      <c r="Q8" s="73" t="s">
        <v>276</v>
      </c>
      <c r="R8" s="72" t="s">
        <v>298</v>
      </c>
      <c r="S8" s="71" t="s">
        <v>299</v>
      </c>
      <c r="T8" s="96" t="s">
        <v>312</v>
      </c>
      <c r="U8" s="101" t="s">
        <v>313</v>
      </c>
      <c r="V8" s="71" t="s">
        <v>300</v>
      </c>
      <c r="W8" s="72" t="s">
        <v>276</v>
      </c>
      <c r="X8" s="93" t="s">
        <v>301</v>
      </c>
    </row>
    <row r="9" spans="1:24" x14ac:dyDescent="0.2">
      <c r="A9" s="74"/>
      <c r="B9" s="75"/>
      <c r="C9" s="100" t="s">
        <v>273</v>
      </c>
      <c r="D9" s="76" t="s">
        <v>283</v>
      </c>
      <c r="E9" s="63" t="s">
        <v>283</v>
      </c>
      <c r="F9" s="76" t="s">
        <v>284</v>
      </c>
      <c r="G9" s="63" t="s">
        <v>285</v>
      </c>
      <c r="H9" s="76" t="s">
        <v>286</v>
      </c>
      <c r="I9" s="77" t="s">
        <v>287</v>
      </c>
      <c r="J9" s="100" t="s">
        <v>273</v>
      </c>
      <c r="K9" s="90" t="s">
        <v>293</v>
      </c>
      <c r="L9" s="63" t="s">
        <v>283</v>
      </c>
      <c r="M9" s="76" t="s">
        <v>283</v>
      </c>
      <c r="N9" s="63" t="s">
        <v>294</v>
      </c>
      <c r="O9" s="99" t="s">
        <v>273</v>
      </c>
      <c r="P9" s="90" t="s">
        <v>310</v>
      </c>
      <c r="Q9" s="77" t="s">
        <v>295</v>
      </c>
      <c r="R9" s="63" t="s">
        <v>302</v>
      </c>
      <c r="S9" s="76" t="s">
        <v>303</v>
      </c>
      <c r="T9" s="99" t="s">
        <v>273</v>
      </c>
      <c r="U9" s="90" t="s">
        <v>314</v>
      </c>
      <c r="V9" s="76" t="s">
        <v>304</v>
      </c>
      <c r="W9" s="63" t="s">
        <v>305</v>
      </c>
      <c r="X9" s="94"/>
    </row>
    <row r="10" spans="1:24" x14ac:dyDescent="0.2">
      <c r="A10" s="78">
        <v>1</v>
      </c>
      <c r="B10" s="62" t="s">
        <v>137</v>
      </c>
      <c r="C10" s="79">
        <v>0.34653734791797786</v>
      </c>
      <c r="D10" s="80">
        <v>0</v>
      </c>
      <c r="E10" s="80">
        <v>4.8325150173558339E-2</v>
      </c>
      <c r="F10" s="81">
        <v>17972496.184094593</v>
      </c>
      <c r="G10" s="81">
        <v>175096.44021064509</v>
      </c>
      <c r="H10" s="81">
        <v>98907.710451197752</v>
      </c>
      <c r="I10" s="81">
        <v>31589.447554279515</v>
      </c>
      <c r="J10" s="83">
        <v>0.34653734791797786</v>
      </c>
      <c r="K10" s="84">
        <v>0</v>
      </c>
      <c r="L10" s="84">
        <v>0</v>
      </c>
      <c r="M10" s="91">
        <v>4.8325150173558339E-2</v>
      </c>
      <c r="N10" s="85">
        <v>2407431.6624654699</v>
      </c>
      <c r="O10" s="102">
        <v>0.34653734791797786</v>
      </c>
      <c r="P10" s="102">
        <v>0</v>
      </c>
      <c r="Q10" s="85">
        <v>140576.14750045037</v>
      </c>
      <c r="R10" s="80">
        <v>0</v>
      </c>
      <c r="S10" s="81">
        <v>0</v>
      </c>
      <c r="T10" s="80">
        <v>0.34653734791797786</v>
      </c>
      <c r="U10" s="80">
        <v>0.32301774073370432</v>
      </c>
      <c r="V10" s="81">
        <v>376907.53138044814</v>
      </c>
      <c r="W10" s="81">
        <v>507932.72310789762</v>
      </c>
      <c r="X10" s="105">
        <f>+F10+G10+H10+I10+N10+Q10+S10+V10+W10</f>
        <v>21710937.846764982</v>
      </c>
    </row>
    <row r="11" spans="1:24" x14ac:dyDescent="0.2">
      <c r="A11" s="82">
        <v>2</v>
      </c>
      <c r="B11" s="61" t="s">
        <v>138</v>
      </c>
      <c r="C11" s="79">
        <v>0.4165270832678537</v>
      </c>
      <c r="D11" s="80">
        <v>1.3584329797070906</v>
      </c>
      <c r="E11" s="80">
        <v>0</v>
      </c>
      <c r="F11" s="81">
        <v>23250057.066038188</v>
      </c>
      <c r="G11" s="81">
        <v>149753.07702058722</v>
      </c>
      <c r="H11" s="81">
        <v>152893.90787630811</v>
      </c>
      <c r="I11" s="81">
        <v>33232.141434063597</v>
      </c>
      <c r="J11" s="83">
        <v>0.4165270832678537</v>
      </c>
      <c r="K11" s="84">
        <v>0</v>
      </c>
      <c r="L11" s="84">
        <v>1.3584329797070906</v>
      </c>
      <c r="M11" s="91">
        <v>0</v>
      </c>
      <c r="N11" s="85">
        <v>4047338.3571615843</v>
      </c>
      <c r="O11" s="102">
        <v>0.4165270832678537</v>
      </c>
      <c r="P11" s="91">
        <v>0</v>
      </c>
      <c r="Q11" s="85">
        <v>168968.14455119942</v>
      </c>
      <c r="R11" s="84">
        <v>0</v>
      </c>
      <c r="S11" s="85">
        <v>0</v>
      </c>
      <c r="T11" s="80">
        <v>0.4165270832678537</v>
      </c>
      <c r="U11" s="84">
        <v>0.39424934746010287</v>
      </c>
      <c r="V11" s="85">
        <v>455026.90533671528</v>
      </c>
      <c r="W11" s="85">
        <v>613208.90635571617</v>
      </c>
      <c r="X11" s="105">
        <f>+F11+G11+H11+I11+N11+Q11+S11+V11+W11</f>
        <v>28870478.50577436</v>
      </c>
    </row>
    <row r="12" spans="1:24" x14ac:dyDescent="0.2">
      <c r="A12" s="82">
        <v>3</v>
      </c>
      <c r="B12" s="61" t="s">
        <v>139</v>
      </c>
      <c r="C12" s="79">
        <v>0.54389613615264976</v>
      </c>
      <c r="D12" s="80">
        <v>0</v>
      </c>
      <c r="E12" s="80">
        <v>6.7360231562225148E-2</v>
      </c>
      <c r="F12" s="81">
        <v>26028544.617908485</v>
      </c>
      <c r="G12" s="81">
        <v>259186.89061196244</v>
      </c>
      <c r="H12" s="81">
        <v>142644.09049965072</v>
      </c>
      <c r="I12" s="81">
        <v>44239.583902350307</v>
      </c>
      <c r="J12" s="83">
        <v>0.54389613615264976</v>
      </c>
      <c r="K12" s="84">
        <v>0</v>
      </c>
      <c r="L12" s="84">
        <v>0</v>
      </c>
      <c r="M12" s="91">
        <v>6.7360231562225148E-2</v>
      </c>
      <c r="N12" s="85">
        <v>3906924.4422264392</v>
      </c>
      <c r="O12" s="102">
        <v>0.54389613615264976</v>
      </c>
      <c r="P12" s="91">
        <v>0</v>
      </c>
      <c r="Q12" s="85">
        <v>220636.60358714638</v>
      </c>
      <c r="R12" s="84">
        <v>0</v>
      </c>
      <c r="S12" s="85">
        <v>0</v>
      </c>
      <c r="T12" s="80">
        <v>0.54389613615264976</v>
      </c>
      <c r="U12" s="84">
        <v>0.60769593723580562</v>
      </c>
      <c r="V12" s="85">
        <v>625107.87499558157</v>
      </c>
      <c r="W12" s="85">
        <v>842415.49650065659</v>
      </c>
      <c r="X12" s="105">
        <f>+F12+G12+H12+I12+N12+Q12+S12+V12+W12</f>
        <v>32069699.600232273</v>
      </c>
    </row>
    <row r="13" spans="1:24" x14ac:dyDescent="0.2">
      <c r="A13" s="82">
        <v>4</v>
      </c>
      <c r="B13" s="61" t="s">
        <v>140</v>
      </c>
      <c r="C13" s="79">
        <v>0.62998427722374561</v>
      </c>
      <c r="D13" s="80">
        <v>0.48685206263277814</v>
      </c>
      <c r="E13" s="80">
        <v>0</v>
      </c>
      <c r="F13" s="81">
        <v>31379658.229381654</v>
      </c>
      <c r="G13" s="81">
        <v>294370.01524273981</v>
      </c>
      <c r="H13" s="81">
        <v>178891.49780560881</v>
      </c>
      <c r="I13" s="81">
        <v>49777.192432617921</v>
      </c>
      <c r="J13" s="83">
        <v>0.62998427722374561</v>
      </c>
      <c r="K13" s="84">
        <v>0</v>
      </c>
      <c r="L13" s="84">
        <v>0.48685206263277814</v>
      </c>
      <c r="M13" s="91">
        <v>0</v>
      </c>
      <c r="N13" s="85">
        <v>4797454.8378734207</v>
      </c>
      <c r="O13" s="102">
        <v>0.62998427722374561</v>
      </c>
      <c r="P13" s="91">
        <v>2.2938165223758062</v>
      </c>
      <c r="Q13" s="85">
        <v>5528439.6222311258</v>
      </c>
      <c r="R13" s="84">
        <v>0</v>
      </c>
      <c r="S13" s="85">
        <v>0</v>
      </c>
      <c r="T13" s="80">
        <v>0.62998427722374561</v>
      </c>
      <c r="U13" s="84">
        <v>0.86027481936203065</v>
      </c>
      <c r="V13" s="85">
        <v>776140.42954074265</v>
      </c>
      <c r="W13" s="85">
        <v>1045951.8292109487</v>
      </c>
      <c r="X13" s="105">
        <f>+F13+G13+H13+I13+N13+Q13+S13+V13+W13</f>
        <v>44050683.653718866</v>
      </c>
    </row>
    <row r="14" spans="1:24" x14ac:dyDescent="0.2">
      <c r="A14" s="82">
        <v>5</v>
      </c>
      <c r="B14" s="61" t="s">
        <v>141</v>
      </c>
      <c r="C14" s="79">
        <v>0.3707999451121024</v>
      </c>
      <c r="D14" s="80">
        <v>5.8030423948354025E-2</v>
      </c>
      <c r="E14" s="80">
        <v>0</v>
      </c>
      <c r="F14" s="81">
        <v>19195175.829543203</v>
      </c>
      <c r="G14" s="81">
        <v>187253.07501771065</v>
      </c>
      <c r="H14" s="81">
        <v>105891.73188166956</v>
      </c>
      <c r="I14" s="81">
        <v>33196.940778477467</v>
      </c>
      <c r="J14" s="83">
        <v>0.3707999451121024</v>
      </c>
      <c r="K14" s="84">
        <v>0</v>
      </c>
      <c r="L14" s="84">
        <v>5.8030423948354025E-2</v>
      </c>
      <c r="M14" s="91">
        <v>0</v>
      </c>
      <c r="N14" s="85">
        <v>3785503.4354408681</v>
      </c>
      <c r="O14" s="102">
        <v>0.3707999451121024</v>
      </c>
      <c r="P14" s="91">
        <v>1.3450026037205094</v>
      </c>
      <c r="Q14" s="85">
        <v>3242225.5383992903</v>
      </c>
      <c r="R14" s="84">
        <v>11.985380660348138</v>
      </c>
      <c r="S14" s="85">
        <v>2158288.6125651984</v>
      </c>
      <c r="T14" s="80">
        <v>0.3707999451121024</v>
      </c>
      <c r="U14" s="84">
        <v>0.50443087346789706</v>
      </c>
      <c r="V14" s="85">
        <v>456187.62307707674</v>
      </c>
      <c r="W14" s="85">
        <v>614773.12694972265</v>
      </c>
      <c r="X14" s="105">
        <f>+F14+G14+H14+I14+N14+Q14+S14+V14+W14</f>
        <v>29778495.913653217</v>
      </c>
    </row>
    <row r="15" spans="1:24" x14ac:dyDescent="0.2">
      <c r="A15" s="82">
        <v>6</v>
      </c>
      <c r="B15" s="61" t="s">
        <v>142</v>
      </c>
      <c r="C15" s="79">
        <v>0.58897167217206592</v>
      </c>
      <c r="D15" s="80">
        <v>0.14346924848503106</v>
      </c>
      <c r="E15" s="80">
        <v>0</v>
      </c>
      <c r="F15" s="81">
        <v>31622519.095564771</v>
      </c>
      <c r="G15" s="81">
        <v>344958.17515556572</v>
      </c>
      <c r="H15" s="81">
        <v>168394.5658111595</v>
      </c>
      <c r="I15" s="81">
        <v>48515.929789867812</v>
      </c>
      <c r="J15" s="83">
        <v>0.58897167217206592</v>
      </c>
      <c r="K15" s="84">
        <v>0</v>
      </c>
      <c r="L15" s="84">
        <v>0.14346924848503106</v>
      </c>
      <c r="M15" s="91">
        <v>0</v>
      </c>
      <c r="N15" s="85">
        <v>7478280.0645467853</v>
      </c>
      <c r="O15" s="102">
        <v>0.58897167217206592</v>
      </c>
      <c r="P15" s="91">
        <v>0</v>
      </c>
      <c r="Q15" s="85">
        <v>238921.92041720171</v>
      </c>
      <c r="R15" s="84">
        <v>0</v>
      </c>
      <c r="S15" s="85">
        <v>0</v>
      </c>
      <c r="T15" s="80">
        <v>0.58897167217206592</v>
      </c>
      <c r="U15" s="84">
        <v>0.60787348906169092</v>
      </c>
      <c r="V15" s="85">
        <v>660198.42836073402</v>
      </c>
      <c r="W15" s="85">
        <v>889704.65588902077</v>
      </c>
      <c r="X15" s="105">
        <f>+F15+G15+H15+I15+N15+Q15+S15+V15+W15</f>
        <v>41451492.835535102</v>
      </c>
    </row>
    <row r="16" spans="1:24" x14ac:dyDescent="0.2">
      <c r="A16" s="82">
        <v>7</v>
      </c>
      <c r="B16" s="61" t="s">
        <v>143</v>
      </c>
      <c r="C16" s="79">
        <v>0.18998035227911261</v>
      </c>
      <c r="D16" s="80">
        <v>2.4693738542947125E-2</v>
      </c>
      <c r="E16" s="80">
        <v>0</v>
      </c>
      <c r="F16" s="81">
        <v>12942663.72618182</v>
      </c>
      <c r="G16" s="81">
        <v>131089.96080596113</v>
      </c>
      <c r="H16" s="81">
        <v>69893.157879294085</v>
      </c>
      <c r="I16" s="81">
        <v>22756.125194342829</v>
      </c>
      <c r="J16" s="83">
        <v>0.18998035227911261</v>
      </c>
      <c r="K16" s="84">
        <v>0.183830939418476</v>
      </c>
      <c r="L16" s="84">
        <v>2.4693738542947125E-2</v>
      </c>
      <c r="M16" s="91">
        <v>0</v>
      </c>
      <c r="N16" s="85">
        <v>1208179.7928353441</v>
      </c>
      <c r="O16" s="102">
        <v>0.18998035227911261</v>
      </c>
      <c r="P16" s="91">
        <v>0.83729053929612118</v>
      </c>
      <c r="Q16" s="85">
        <v>2001777.9349265527</v>
      </c>
      <c r="R16" s="84">
        <v>0</v>
      </c>
      <c r="S16" s="85">
        <v>0</v>
      </c>
      <c r="T16" s="80">
        <v>0.18998035227911261</v>
      </c>
      <c r="U16" s="84">
        <v>0.31401812674209079</v>
      </c>
      <c r="V16" s="85">
        <v>252238.38599599787</v>
      </c>
      <c r="W16" s="85">
        <v>339924.56930228998</v>
      </c>
      <c r="X16" s="105">
        <f>+F16+G16+H16+I16+N16+Q16+S16+V16+W16</f>
        <v>16968523.653121602</v>
      </c>
    </row>
    <row r="17" spans="1:24" x14ac:dyDescent="0.2">
      <c r="A17" s="82">
        <v>8</v>
      </c>
      <c r="B17" s="61" t="s">
        <v>144</v>
      </c>
      <c r="C17" s="79">
        <v>0.53971821657261876</v>
      </c>
      <c r="D17" s="80">
        <v>0</v>
      </c>
      <c r="E17" s="80">
        <v>0.11178207266612078</v>
      </c>
      <c r="F17" s="81">
        <v>20436567.312112104</v>
      </c>
      <c r="G17" s="81">
        <v>195317.41442647218</v>
      </c>
      <c r="H17" s="81">
        <v>114694.21273351951</v>
      </c>
      <c r="I17" s="81">
        <v>33860.355402894973</v>
      </c>
      <c r="J17" s="83">
        <v>0.53971821657261876</v>
      </c>
      <c r="K17" s="84">
        <v>0</v>
      </c>
      <c r="L17" s="84">
        <v>0</v>
      </c>
      <c r="M17" s="91">
        <v>0.11178207266612078</v>
      </c>
      <c r="N17" s="85">
        <v>3259486.742291898</v>
      </c>
      <c r="O17" s="102">
        <v>0.53971821657261876</v>
      </c>
      <c r="P17" s="91">
        <v>0</v>
      </c>
      <c r="Q17" s="85">
        <v>218941.79105783007</v>
      </c>
      <c r="R17" s="84">
        <v>0</v>
      </c>
      <c r="S17" s="85">
        <v>0</v>
      </c>
      <c r="T17" s="80">
        <v>0.53971821657261876</v>
      </c>
      <c r="U17" s="84">
        <v>0.59924532994709379</v>
      </c>
      <c r="V17" s="85">
        <v>619046.24272477755</v>
      </c>
      <c r="W17" s="85">
        <v>834246.64570982312</v>
      </c>
      <c r="X17" s="105">
        <f>+F17+G17+H17+I17+N17+Q17+S17+V17+W17</f>
        <v>25712160.716459315</v>
      </c>
    </row>
    <row r="18" spans="1:24" x14ac:dyDescent="0.2">
      <c r="A18" s="82">
        <v>9</v>
      </c>
      <c r="B18" s="61" t="s">
        <v>145</v>
      </c>
      <c r="C18" s="79">
        <v>0.76877553226312156</v>
      </c>
      <c r="D18" s="80">
        <v>0</v>
      </c>
      <c r="E18" s="80">
        <v>0.7502840964094919</v>
      </c>
      <c r="F18" s="81">
        <v>43908691.783767961</v>
      </c>
      <c r="G18" s="81">
        <v>409970.05967357469</v>
      </c>
      <c r="H18" s="81">
        <v>246865.76119016606</v>
      </c>
      <c r="I18" s="81">
        <v>76356.867358008021</v>
      </c>
      <c r="J18" s="83">
        <v>0.76877553226312156</v>
      </c>
      <c r="K18" s="84">
        <v>0</v>
      </c>
      <c r="L18" s="84">
        <v>0</v>
      </c>
      <c r="M18" s="91">
        <v>0.7502840964094919</v>
      </c>
      <c r="N18" s="85">
        <v>6353076.9240161357</v>
      </c>
      <c r="O18" s="102">
        <v>0.76877553226312156</v>
      </c>
      <c r="P18" s="91">
        <v>0</v>
      </c>
      <c r="Q18" s="85">
        <v>311861.05413300887</v>
      </c>
      <c r="R18" s="84">
        <v>0</v>
      </c>
      <c r="S18" s="85">
        <v>0</v>
      </c>
      <c r="T18" s="80">
        <v>0.76877553226312156</v>
      </c>
      <c r="U18" s="84">
        <v>0.5728250583690494</v>
      </c>
      <c r="V18" s="85">
        <v>788263.13723285333</v>
      </c>
      <c r="W18" s="85">
        <v>1062288.7803643059</v>
      </c>
      <c r="X18" s="105">
        <f>+F18+G18+H18+I18+N18+Q18+S18+V18+W18</f>
        <v>53157374.367736012</v>
      </c>
    </row>
    <row r="19" spans="1:24" x14ac:dyDescent="0.2">
      <c r="A19" s="82">
        <v>10</v>
      </c>
      <c r="B19" s="61" t="s">
        <v>146</v>
      </c>
      <c r="C19" s="79">
        <v>0.14362077675574197</v>
      </c>
      <c r="D19" s="80">
        <v>7.5023480615933813E-3</v>
      </c>
      <c r="E19" s="80">
        <v>0</v>
      </c>
      <c r="F19" s="81">
        <v>10073505.033011731</v>
      </c>
      <c r="G19" s="81">
        <v>95567.746787676195</v>
      </c>
      <c r="H19" s="81">
        <v>55368.911084015468</v>
      </c>
      <c r="I19" s="81">
        <v>18978.747911402126</v>
      </c>
      <c r="J19" s="83">
        <v>0.14362077675574197</v>
      </c>
      <c r="K19" s="84">
        <v>0.33480838178020172</v>
      </c>
      <c r="L19" s="84">
        <v>7.5023480615933813E-3</v>
      </c>
      <c r="M19" s="91">
        <v>0</v>
      </c>
      <c r="N19" s="85">
        <v>1383750.2517662807</v>
      </c>
      <c r="O19" s="102">
        <v>0.14362077675574197</v>
      </c>
      <c r="P19" s="91">
        <v>0</v>
      </c>
      <c r="Q19" s="85">
        <v>58261.124287599545</v>
      </c>
      <c r="R19" s="84">
        <v>0</v>
      </c>
      <c r="S19" s="85">
        <v>0</v>
      </c>
      <c r="T19" s="80">
        <v>0.14362077675574197</v>
      </c>
      <c r="U19" s="84">
        <v>0.1785328994000453</v>
      </c>
      <c r="V19" s="85">
        <v>171082.52104367455</v>
      </c>
      <c r="W19" s="85">
        <v>230556.31303414603</v>
      </c>
      <c r="X19" s="105">
        <f>+F19+G19+H19+I19+N19+Q19+S19+V19+W19</f>
        <v>12087070.648926526</v>
      </c>
    </row>
    <row r="20" spans="1:24" x14ac:dyDescent="0.2">
      <c r="A20" s="82">
        <v>11</v>
      </c>
      <c r="B20" s="61" t="s">
        <v>147</v>
      </c>
      <c r="C20" s="79">
        <v>0.38601677147239849</v>
      </c>
      <c r="D20" s="80">
        <v>0</v>
      </c>
      <c r="E20" s="80">
        <v>1.1623815017918742E-2</v>
      </c>
      <c r="F20" s="81">
        <v>24005429.990996413</v>
      </c>
      <c r="G20" s="81">
        <v>272535.95030467183</v>
      </c>
      <c r="H20" s="81">
        <v>124508.93894945455</v>
      </c>
      <c r="I20" s="81">
        <v>37648.116440697158</v>
      </c>
      <c r="J20" s="83">
        <v>0.38601677147239849</v>
      </c>
      <c r="K20" s="84">
        <v>0</v>
      </c>
      <c r="L20" s="84">
        <v>0</v>
      </c>
      <c r="M20" s="91">
        <v>1.1623815017918742E-2</v>
      </c>
      <c r="N20" s="85">
        <v>3696184.084185598</v>
      </c>
      <c r="O20" s="102">
        <v>0.38601677147239849</v>
      </c>
      <c r="P20" s="91">
        <v>0</v>
      </c>
      <c r="Q20" s="85">
        <v>156591.34846554976</v>
      </c>
      <c r="R20" s="84">
        <v>0</v>
      </c>
      <c r="S20" s="85">
        <v>0</v>
      </c>
      <c r="T20" s="80">
        <v>0.38601677147239849</v>
      </c>
      <c r="U20" s="84">
        <v>0.41777011486957716</v>
      </c>
      <c r="V20" s="85">
        <v>439149.30776573281</v>
      </c>
      <c r="W20" s="85">
        <v>591811.74472006818</v>
      </c>
      <c r="X20" s="105">
        <f>+F20+G20+H20+I20+N20+Q20+S20+V20+W20</f>
        <v>29323859.481828187</v>
      </c>
    </row>
    <row r="21" spans="1:24" x14ac:dyDescent="0.2">
      <c r="A21" s="82">
        <v>12</v>
      </c>
      <c r="B21" s="61" t="s">
        <v>148</v>
      </c>
      <c r="C21" s="79">
        <v>0.99124016751541044</v>
      </c>
      <c r="D21" s="80">
        <v>4.3694975811544996</v>
      </c>
      <c r="E21" s="80">
        <v>0</v>
      </c>
      <c r="F21" s="81">
        <v>56753456.057643302</v>
      </c>
      <c r="G21" s="81">
        <v>312765.43497495691</v>
      </c>
      <c r="H21" s="81">
        <v>391606.43183180119</v>
      </c>
      <c r="I21" s="81">
        <v>73773.254077194346</v>
      </c>
      <c r="J21" s="83">
        <v>0.99124016751541044</v>
      </c>
      <c r="K21" s="84">
        <v>0</v>
      </c>
      <c r="L21" s="84">
        <v>4.3694975811544996</v>
      </c>
      <c r="M21" s="91">
        <v>0</v>
      </c>
      <c r="N21" s="85">
        <v>9700201.2770622279</v>
      </c>
      <c r="O21" s="102">
        <v>0.99124016751541044</v>
      </c>
      <c r="P21" s="91">
        <v>0</v>
      </c>
      <c r="Q21" s="85">
        <v>402105.93413440406</v>
      </c>
      <c r="R21" s="84">
        <v>0</v>
      </c>
      <c r="S21" s="85">
        <v>0</v>
      </c>
      <c r="T21" s="80">
        <v>0.99124016751541044</v>
      </c>
      <c r="U21" s="84">
        <v>0.89288522793713687</v>
      </c>
      <c r="V21" s="85">
        <v>1067759.8215453182</v>
      </c>
      <c r="W21" s="85">
        <v>1438947.5100068282</v>
      </c>
      <c r="X21" s="105">
        <f>+F21+G21+H21+I21+N21+Q21+S21+V21+W21</f>
        <v>70140615.72127603</v>
      </c>
    </row>
    <row r="22" spans="1:24" x14ac:dyDescent="0.2">
      <c r="A22" s="82">
        <v>13</v>
      </c>
      <c r="B22" s="61" t="s">
        <v>149</v>
      </c>
      <c r="C22" s="79">
        <v>0.67070941074468926</v>
      </c>
      <c r="D22" s="80">
        <v>0.51317162595819643</v>
      </c>
      <c r="E22" s="80">
        <v>0</v>
      </c>
      <c r="F22" s="81">
        <v>26257528.780860309</v>
      </c>
      <c r="G22" s="81">
        <v>227431.29772412006</v>
      </c>
      <c r="H22" s="81">
        <v>155201.07840134273</v>
      </c>
      <c r="I22" s="81">
        <v>40834.130666164056</v>
      </c>
      <c r="J22" s="83">
        <v>0.67070941074468926</v>
      </c>
      <c r="K22" s="84">
        <v>0</v>
      </c>
      <c r="L22" s="84">
        <v>0.51317162595819643</v>
      </c>
      <c r="M22" s="91">
        <v>0</v>
      </c>
      <c r="N22" s="85">
        <v>5076116.7349740844</v>
      </c>
      <c r="O22" s="102">
        <v>0.67070941074468926</v>
      </c>
      <c r="P22" s="91">
        <v>0</v>
      </c>
      <c r="Q22" s="85">
        <v>272079.60591047793</v>
      </c>
      <c r="R22" s="84">
        <v>0</v>
      </c>
      <c r="S22" s="85">
        <v>0</v>
      </c>
      <c r="T22" s="80">
        <v>0.67070941074468926</v>
      </c>
      <c r="U22" s="84">
        <v>0.7293449246096928</v>
      </c>
      <c r="V22" s="85">
        <v>764181.56652293971</v>
      </c>
      <c r="W22" s="85">
        <v>1029835.6804153556</v>
      </c>
      <c r="X22" s="105">
        <f>+F22+G22+H22+I22+N22+Q22+S22+V22+W22</f>
        <v>33823208.875474796</v>
      </c>
    </row>
    <row r="23" spans="1:24" x14ac:dyDescent="0.2">
      <c r="A23" s="82">
        <v>14</v>
      </c>
      <c r="B23" s="61" t="s">
        <v>150</v>
      </c>
      <c r="C23" s="79">
        <v>0.43323876158797742</v>
      </c>
      <c r="D23" s="80">
        <v>6.7276162107353984E-3</v>
      </c>
      <c r="E23" s="80">
        <v>0</v>
      </c>
      <c r="F23" s="81">
        <v>22828970.827412564</v>
      </c>
      <c r="G23" s="81">
        <v>255177.28832480099</v>
      </c>
      <c r="H23" s="81">
        <v>119705.65656812895</v>
      </c>
      <c r="I23" s="81">
        <v>35408.126456657395</v>
      </c>
      <c r="J23" s="83">
        <v>0.43323876158797742</v>
      </c>
      <c r="K23" s="84">
        <v>1.2837982909127117</v>
      </c>
      <c r="L23" s="84">
        <v>6.7276162107353984E-3</v>
      </c>
      <c r="M23" s="91">
        <v>0</v>
      </c>
      <c r="N23" s="85">
        <v>3841700.9135474898</v>
      </c>
      <c r="O23" s="102">
        <v>0.43323876158797742</v>
      </c>
      <c r="P23" s="91">
        <v>1.5131100977105176</v>
      </c>
      <c r="Q23" s="85">
        <v>3653989.3239422729</v>
      </c>
      <c r="R23" s="84">
        <v>0</v>
      </c>
      <c r="S23" s="85">
        <v>0</v>
      </c>
      <c r="T23" s="80">
        <v>0.43323876158797742</v>
      </c>
      <c r="U23" s="84">
        <v>0.56747804512043631</v>
      </c>
      <c r="V23" s="85">
        <v>525712.62121376197</v>
      </c>
      <c r="W23" s="85">
        <v>708467.25266352354</v>
      </c>
      <c r="X23" s="105">
        <f>+F23+G23+H23+I23+N23+Q23+S23+V23+W23</f>
        <v>31969132.010129195</v>
      </c>
    </row>
    <row r="24" spans="1:24" x14ac:dyDescent="0.2">
      <c r="A24" s="82">
        <v>15</v>
      </c>
      <c r="B24" s="61" t="s">
        <v>151</v>
      </c>
      <c r="C24" s="79">
        <v>0.87379846482536683</v>
      </c>
      <c r="D24" s="80">
        <v>0</v>
      </c>
      <c r="E24" s="80">
        <v>0.25628229905419952</v>
      </c>
      <c r="F24" s="81">
        <v>34762305.301142752</v>
      </c>
      <c r="G24" s="81">
        <v>341570.65271452023</v>
      </c>
      <c r="H24" s="81">
        <v>193382.06911139443</v>
      </c>
      <c r="I24" s="81">
        <v>56287.828595912761</v>
      </c>
      <c r="J24" s="83">
        <v>0.87379846482536683</v>
      </c>
      <c r="K24" s="84">
        <v>0</v>
      </c>
      <c r="L24" s="84">
        <v>0</v>
      </c>
      <c r="M24" s="91">
        <v>0.25628229905419952</v>
      </c>
      <c r="N24" s="85">
        <v>6262618.5539283985</v>
      </c>
      <c r="O24" s="102">
        <v>0.87379846482536683</v>
      </c>
      <c r="P24" s="91">
        <v>0</v>
      </c>
      <c r="Q24" s="85">
        <v>354464.5984479335</v>
      </c>
      <c r="R24" s="84">
        <v>0</v>
      </c>
      <c r="S24" s="85">
        <v>0</v>
      </c>
      <c r="T24" s="80">
        <v>0.87379846482536683</v>
      </c>
      <c r="U24" s="84">
        <v>0.76775759338688254</v>
      </c>
      <c r="V24" s="85">
        <v>934810.80230576009</v>
      </c>
      <c r="W24" s="85">
        <v>1259781.1316393195</v>
      </c>
      <c r="X24" s="105">
        <f>+F24+G24+H24+I24+N24+Q24+S24+V24+W24</f>
        <v>44165220.937885985</v>
      </c>
    </row>
    <row r="25" spans="1:24" x14ac:dyDescent="0.2">
      <c r="A25" s="82">
        <v>16</v>
      </c>
      <c r="B25" s="61" t="s">
        <v>152</v>
      </c>
      <c r="C25" s="79">
        <v>0.32704677813407212</v>
      </c>
      <c r="D25" s="80">
        <v>0.71000138268648849</v>
      </c>
      <c r="E25" s="80">
        <v>0</v>
      </c>
      <c r="F25" s="81">
        <v>24937844.830794979</v>
      </c>
      <c r="G25" s="81">
        <v>201874.17442490094</v>
      </c>
      <c r="H25" s="81">
        <v>149047.01142682301</v>
      </c>
      <c r="I25" s="81">
        <v>42353.329956975031</v>
      </c>
      <c r="J25" s="83">
        <v>0.32704677813407212</v>
      </c>
      <c r="K25" s="84">
        <v>0</v>
      </c>
      <c r="L25" s="84">
        <v>0.71000138268648849</v>
      </c>
      <c r="M25" s="91">
        <v>0</v>
      </c>
      <c r="N25" s="85">
        <v>3236688.4072690522</v>
      </c>
      <c r="O25" s="102">
        <v>0.32704677813407212</v>
      </c>
      <c r="P25" s="91">
        <v>0</v>
      </c>
      <c r="Q25" s="85">
        <v>132669.6138201076</v>
      </c>
      <c r="R25" s="84">
        <v>0</v>
      </c>
      <c r="S25" s="85">
        <v>0</v>
      </c>
      <c r="T25" s="80">
        <v>0.32704677813407212</v>
      </c>
      <c r="U25" s="84">
        <v>0.34598726048117479</v>
      </c>
      <c r="V25" s="85">
        <v>369410.55572525819</v>
      </c>
      <c r="W25" s="85">
        <v>497829.55736412131</v>
      </c>
      <c r="X25" s="105">
        <f>+F25+G25+H25+I25+N25+Q25+S25+V25+W25</f>
        <v>29567717.480782215</v>
      </c>
    </row>
    <row r="26" spans="1:24" x14ac:dyDescent="0.2">
      <c r="A26" s="82">
        <v>17</v>
      </c>
      <c r="B26" s="61" t="s">
        <v>153</v>
      </c>
      <c r="C26" s="79">
        <v>1.5892384457525892</v>
      </c>
      <c r="D26" s="80">
        <v>4.7468852657887917</v>
      </c>
      <c r="E26" s="80">
        <v>0</v>
      </c>
      <c r="F26" s="81">
        <v>86531878.371135131</v>
      </c>
      <c r="G26" s="81">
        <v>593412.49788463872</v>
      </c>
      <c r="H26" s="81">
        <v>560382.30134830589</v>
      </c>
      <c r="I26" s="81">
        <v>122095.1648281775</v>
      </c>
      <c r="J26" s="83">
        <v>1.5892384457525892</v>
      </c>
      <c r="K26" s="84">
        <v>0</v>
      </c>
      <c r="L26" s="84">
        <v>4.7468852657887917</v>
      </c>
      <c r="M26" s="91">
        <v>0</v>
      </c>
      <c r="N26" s="85">
        <v>15042571.472094599</v>
      </c>
      <c r="O26" s="102">
        <v>1.5892384457525892</v>
      </c>
      <c r="P26" s="91">
        <v>0</v>
      </c>
      <c r="Q26" s="85">
        <v>644689.58253925713</v>
      </c>
      <c r="R26" s="84">
        <v>0</v>
      </c>
      <c r="S26" s="85">
        <v>0</v>
      </c>
      <c r="T26" s="80">
        <v>1.5892384457525892</v>
      </c>
      <c r="U26" s="84">
        <v>1.3447871858802825</v>
      </c>
      <c r="V26" s="85">
        <v>1683023.495287085</v>
      </c>
      <c r="W26" s="85">
        <v>2268096.6439825473</v>
      </c>
      <c r="X26" s="105">
        <f>+F26+G26+H26+I26+N26+Q26+S26+V26+W26</f>
        <v>107446149.52909975</v>
      </c>
    </row>
    <row r="27" spans="1:24" x14ac:dyDescent="0.2">
      <c r="A27" s="82">
        <v>18</v>
      </c>
      <c r="B27" s="61" t="s">
        <v>154</v>
      </c>
      <c r="C27" s="79">
        <v>0.17650751987194868</v>
      </c>
      <c r="D27" s="80">
        <v>5.3013039701301423E-3</v>
      </c>
      <c r="E27" s="80">
        <v>0</v>
      </c>
      <c r="F27" s="81">
        <v>14617705.41604018</v>
      </c>
      <c r="G27" s="81">
        <v>156910.3294797386</v>
      </c>
      <c r="H27" s="81">
        <v>76863.95851365797</v>
      </c>
      <c r="I27" s="81">
        <v>25225.409455679066</v>
      </c>
      <c r="J27" s="83">
        <v>0.17650751987194868</v>
      </c>
      <c r="K27" s="84">
        <v>0</v>
      </c>
      <c r="L27" s="84">
        <v>5.3013039701301423E-3</v>
      </c>
      <c r="M27" s="91">
        <v>0</v>
      </c>
      <c r="N27" s="85">
        <v>2008802.0599350897</v>
      </c>
      <c r="O27" s="102">
        <v>0.17650751987194868</v>
      </c>
      <c r="P27" s="91">
        <v>0</v>
      </c>
      <c r="Q27" s="85">
        <v>71601.942178915386</v>
      </c>
      <c r="R27" s="84">
        <v>0</v>
      </c>
      <c r="S27" s="85">
        <v>0</v>
      </c>
      <c r="T27" s="80">
        <v>0.17650751987194868</v>
      </c>
      <c r="U27" s="84">
        <v>0.19766786242241388</v>
      </c>
      <c r="V27" s="85">
        <v>203014.50381787826</v>
      </c>
      <c r="W27" s="85">
        <v>273588.88100998756</v>
      </c>
      <c r="X27" s="105">
        <f>+F27+G27+H27+I27+N27+Q27+S27+V27+W27</f>
        <v>17433712.500431132</v>
      </c>
    </row>
    <row r="28" spans="1:24" x14ac:dyDescent="0.2">
      <c r="A28" s="82">
        <v>19</v>
      </c>
      <c r="B28" s="61" t="s">
        <v>155</v>
      </c>
      <c r="C28" s="79">
        <v>2.9407954298925931</v>
      </c>
      <c r="D28" s="80">
        <v>7.7511025844995727</v>
      </c>
      <c r="E28" s="80">
        <v>0</v>
      </c>
      <c r="F28" s="81">
        <v>163702014.33953619</v>
      </c>
      <c r="G28" s="81">
        <v>1207572.4750608332</v>
      </c>
      <c r="H28" s="81">
        <v>1033788.7615155755</v>
      </c>
      <c r="I28" s="81">
        <v>237309.3036659323</v>
      </c>
      <c r="J28" s="83">
        <v>2.9407954298925931</v>
      </c>
      <c r="K28" s="84">
        <v>0</v>
      </c>
      <c r="L28" s="84">
        <v>7.7511025844995727</v>
      </c>
      <c r="M28" s="91">
        <v>0</v>
      </c>
      <c r="N28" s="85">
        <v>27632386.191129923</v>
      </c>
      <c r="O28" s="102">
        <v>2.9407954298925931</v>
      </c>
      <c r="P28" s="91">
        <v>0</v>
      </c>
      <c r="Q28" s="85">
        <v>1192961.4357730951</v>
      </c>
      <c r="R28" s="84">
        <v>0</v>
      </c>
      <c r="S28" s="85">
        <v>0</v>
      </c>
      <c r="T28" s="80">
        <v>2.9407954298925931</v>
      </c>
      <c r="U28" s="84">
        <v>2.2291932890870121</v>
      </c>
      <c r="V28" s="85">
        <v>3027987.0554979071</v>
      </c>
      <c r="W28" s="85">
        <v>4080612.8362610377</v>
      </c>
      <c r="X28" s="105">
        <f>+F28+G28+H28+I28+N28+Q28+S28+V28+W28</f>
        <v>202114632.39844051</v>
      </c>
    </row>
    <row r="29" spans="1:24" x14ac:dyDescent="0.2">
      <c r="A29" s="82">
        <v>20</v>
      </c>
      <c r="B29" s="60" t="s">
        <v>156</v>
      </c>
      <c r="C29" s="79">
        <v>0.88934109225383051</v>
      </c>
      <c r="D29" s="80">
        <v>0</v>
      </c>
      <c r="E29" s="80">
        <v>0.17624577586715334</v>
      </c>
      <c r="F29" s="81">
        <v>34777860.333613276</v>
      </c>
      <c r="G29" s="81">
        <v>347361.58414767386</v>
      </c>
      <c r="H29" s="81">
        <v>192271.27475181382</v>
      </c>
      <c r="I29" s="81">
        <v>55800.853962151814</v>
      </c>
      <c r="J29" s="83">
        <v>0.88934109225383051</v>
      </c>
      <c r="K29" s="84">
        <v>18.532913776355787</v>
      </c>
      <c r="L29" s="84">
        <v>0</v>
      </c>
      <c r="M29" s="91">
        <v>0.17624577586715334</v>
      </c>
      <c r="N29" s="85">
        <v>18737366.267593537</v>
      </c>
      <c r="O29" s="102">
        <v>0.88934109225383051</v>
      </c>
      <c r="P29" s="91">
        <v>0</v>
      </c>
      <c r="Q29" s="85">
        <v>360769.61203176633</v>
      </c>
      <c r="R29" s="103">
        <v>0</v>
      </c>
      <c r="S29" s="85">
        <v>0</v>
      </c>
      <c r="T29" s="80">
        <v>0.88934109225383051</v>
      </c>
      <c r="U29" s="84">
        <v>1.0999501388013662</v>
      </c>
      <c r="V29" s="85">
        <v>1057534.6008247957</v>
      </c>
      <c r="W29" s="85">
        <v>1425167.6733823598</v>
      </c>
      <c r="X29" s="105">
        <f>+F29+G29+H29+I29+N29+Q29+S29+V29+W29</f>
        <v>56954132.200307369</v>
      </c>
    </row>
    <row r="30" spans="1:24" x14ac:dyDescent="0.2">
      <c r="A30" s="82">
        <v>21</v>
      </c>
      <c r="B30" s="60" t="s">
        <v>157</v>
      </c>
      <c r="C30" s="79">
        <v>0.41779195800309238</v>
      </c>
      <c r="D30" s="80">
        <v>0</v>
      </c>
      <c r="E30" s="80">
        <v>6.5895402759419283E-2</v>
      </c>
      <c r="F30" s="81">
        <v>20478510.083738316</v>
      </c>
      <c r="G30" s="81">
        <v>199298.92141822301</v>
      </c>
      <c r="H30" s="81">
        <v>112991.85100858548</v>
      </c>
      <c r="I30" s="81">
        <v>35594.651286013956</v>
      </c>
      <c r="J30" s="83">
        <v>0.41779195800309238</v>
      </c>
      <c r="K30" s="84">
        <v>0</v>
      </c>
      <c r="L30" s="84">
        <v>0</v>
      </c>
      <c r="M30" s="91">
        <v>6.5895402759419283E-2</v>
      </c>
      <c r="N30" s="85">
        <v>3508290.7961332491</v>
      </c>
      <c r="O30" s="102">
        <v>0.41779195800309238</v>
      </c>
      <c r="P30" s="91">
        <v>0</v>
      </c>
      <c r="Q30" s="85">
        <v>169481.25293163469</v>
      </c>
      <c r="R30" s="103">
        <v>0</v>
      </c>
      <c r="S30" s="85">
        <v>0</v>
      </c>
      <c r="T30" s="80">
        <v>0.41779195800309238</v>
      </c>
      <c r="U30" s="84">
        <v>0.41501855641736801</v>
      </c>
      <c r="V30" s="85">
        <v>462927.60161417321</v>
      </c>
      <c r="W30" s="85">
        <v>623856.13900707674</v>
      </c>
      <c r="X30" s="105">
        <f>+F30+G30+H30+I30+N30+Q30+S30+V30+W30</f>
        <v>25590951.297137275</v>
      </c>
    </row>
    <row r="31" spans="1:24" x14ac:dyDescent="0.2">
      <c r="A31" s="82">
        <v>22</v>
      </c>
      <c r="B31" s="60" t="s">
        <v>158</v>
      </c>
      <c r="C31" s="79">
        <v>0.32202560873054875</v>
      </c>
      <c r="D31" s="80">
        <v>1.6782320584314045E-2</v>
      </c>
      <c r="E31" s="80">
        <v>0</v>
      </c>
      <c r="F31" s="81">
        <v>14329638.131601874</v>
      </c>
      <c r="G31" s="81">
        <v>128656.34774634284</v>
      </c>
      <c r="H31" s="81">
        <v>81138.721491854623</v>
      </c>
      <c r="I31" s="81">
        <v>26260.040772416993</v>
      </c>
      <c r="J31" s="83">
        <v>0.32202560873054875</v>
      </c>
      <c r="K31" s="84">
        <v>0.74894466670714743</v>
      </c>
      <c r="L31" s="84">
        <v>1.6782320584314045E-2</v>
      </c>
      <c r="M31" s="91">
        <v>0</v>
      </c>
      <c r="N31" s="85">
        <v>3584329.2914504916</v>
      </c>
      <c r="O31" s="102">
        <v>0.32202560873054875</v>
      </c>
      <c r="P31" s="91">
        <v>1.6289189874742211</v>
      </c>
      <c r="Q31" s="85">
        <v>3875088.8199693076</v>
      </c>
      <c r="R31" s="103">
        <v>0</v>
      </c>
      <c r="S31" s="85">
        <v>0</v>
      </c>
      <c r="T31" s="80">
        <v>0.32202560873054875</v>
      </c>
      <c r="U31" s="84">
        <v>0.61091110558980577</v>
      </c>
      <c r="V31" s="85">
        <v>453747.34294756572</v>
      </c>
      <c r="W31" s="85">
        <v>611484.5268870258</v>
      </c>
      <c r="X31" s="105">
        <f>+F31+G31+H31+I31+N31+Q31+S31+V31+W31</f>
        <v>23090343.222866878</v>
      </c>
    </row>
    <row r="32" spans="1:24" x14ac:dyDescent="0.2">
      <c r="A32" s="82">
        <v>23</v>
      </c>
      <c r="B32" s="60" t="s">
        <v>159</v>
      </c>
      <c r="C32" s="79">
        <v>1.6736975814828474</v>
      </c>
      <c r="D32" s="80">
        <v>1.3916678845041889E-3</v>
      </c>
      <c r="E32" s="80">
        <v>0</v>
      </c>
      <c r="F32" s="81">
        <v>53847091.04065498</v>
      </c>
      <c r="G32" s="81">
        <v>584137.77864527563</v>
      </c>
      <c r="H32" s="81">
        <v>291173.03035486524</v>
      </c>
      <c r="I32" s="81">
        <v>76592.735266972406</v>
      </c>
      <c r="J32" s="83">
        <v>1.6736975814828474</v>
      </c>
      <c r="K32" s="84">
        <v>8.0651028763033025E-2</v>
      </c>
      <c r="L32" s="84">
        <v>1.3916678845041889E-3</v>
      </c>
      <c r="M32" s="91">
        <v>0</v>
      </c>
      <c r="N32" s="85">
        <v>9822851.9926318359</v>
      </c>
      <c r="O32" s="102">
        <v>1.6736975814828474</v>
      </c>
      <c r="P32" s="91">
        <v>7.0504626210800163</v>
      </c>
      <c r="Q32" s="85">
        <v>16886109.416463438</v>
      </c>
      <c r="R32" s="103">
        <v>0</v>
      </c>
      <c r="S32" s="85">
        <v>0</v>
      </c>
      <c r="T32" s="80">
        <v>1.6736975814828474</v>
      </c>
      <c r="U32" s="84">
        <v>2.6442112516855647</v>
      </c>
      <c r="V32" s="85">
        <v>2181466.3593856487</v>
      </c>
      <c r="W32" s="85">
        <v>2939814.2940597739</v>
      </c>
      <c r="X32" s="105">
        <f>+F32+G32+H32+I32+N32+Q32+S32+V32+W32</f>
        <v>86629236.6474628</v>
      </c>
    </row>
    <row r="33" spans="1:24" x14ac:dyDescent="0.2">
      <c r="A33" s="82">
        <v>24</v>
      </c>
      <c r="B33" s="60" t="s">
        <v>160</v>
      </c>
      <c r="C33" s="79">
        <v>0.23344604772640681</v>
      </c>
      <c r="D33" s="80">
        <v>9.8346922127178946E-5</v>
      </c>
      <c r="E33" s="80">
        <v>0</v>
      </c>
      <c r="F33" s="81">
        <v>15442967.61806613</v>
      </c>
      <c r="G33" s="81">
        <v>168130.69415569748</v>
      </c>
      <c r="H33" s="81">
        <v>81171.052551380606</v>
      </c>
      <c r="I33" s="81">
        <v>25641.928081654052</v>
      </c>
      <c r="J33" s="83">
        <v>0.23344604772640681</v>
      </c>
      <c r="K33" s="84">
        <v>2.8797210676365308E-2</v>
      </c>
      <c r="L33" s="84">
        <v>9.8346922127178946E-5</v>
      </c>
      <c r="M33" s="91">
        <v>0</v>
      </c>
      <c r="N33" s="85">
        <v>2082485.4347588483</v>
      </c>
      <c r="O33" s="102">
        <v>0.23344604772640681</v>
      </c>
      <c r="P33" s="91">
        <v>0.86445831833942999</v>
      </c>
      <c r="Q33" s="85">
        <v>2081861.7793590173</v>
      </c>
      <c r="R33" s="103">
        <v>0</v>
      </c>
      <c r="S33" s="85">
        <v>0</v>
      </c>
      <c r="T33" s="80">
        <v>0.23344604772640681</v>
      </c>
      <c r="U33" s="84">
        <v>0.32420715275221945</v>
      </c>
      <c r="V33" s="85">
        <v>289412.37351659493</v>
      </c>
      <c r="W33" s="85">
        <v>390021.43163072306</v>
      </c>
      <c r="X33" s="105">
        <f>+F33+G33+H33+I33+N33+Q33+S33+V33+W33</f>
        <v>20561692.312120043</v>
      </c>
    </row>
    <row r="34" spans="1:24" x14ac:dyDescent="0.2">
      <c r="A34" s="82">
        <v>25</v>
      </c>
      <c r="B34" s="60" t="s">
        <v>161</v>
      </c>
      <c r="C34" s="79">
        <v>0.14649549206310267</v>
      </c>
      <c r="D34" s="80">
        <v>0</v>
      </c>
      <c r="E34" s="80">
        <v>2.9125126617642504E-2</v>
      </c>
      <c r="F34" s="81">
        <v>10897225.846660458</v>
      </c>
      <c r="G34" s="81">
        <v>108206.39374666345</v>
      </c>
      <c r="H34" s="81">
        <v>59042.891132521298</v>
      </c>
      <c r="I34" s="81">
        <v>19803.672980118808</v>
      </c>
      <c r="J34" s="83">
        <v>0.14649549206310267</v>
      </c>
      <c r="K34" s="84">
        <v>0</v>
      </c>
      <c r="L34" s="84">
        <v>0</v>
      </c>
      <c r="M34" s="91">
        <v>2.9125126617642504E-2</v>
      </c>
      <c r="N34" s="85">
        <v>1750127.4225456032</v>
      </c>
      <c r="O34" s="102">
        <v>0.14649549206310267</v>
      </c>
      <c r="P34" s="91">
        <v>0</v>
      </c>
      <c r="Q34" s="85">
        <v>59427.279697679594</v>
      </c>
      <c r="R34" s="103">
        <v>0</v>
      </c>
      <c r="S34" s="85">
        <v>0</v>
      </c>
      <c r="T34" s="80">
        <v>0.14649549206310267</v>
      </c>
      <c r="U34" s="84">
        <v>0.14228076969095435</v>
      </c>
      <c r="V34" s="85">
        <v>161242.04591690245</v>
      </c>
      <c r="W34" s="85">
        <v>217294.97195796669</v>
      </c>
      <c r="X34" s="105">
        <f>+F34+G34+H34+I34+N34+Q34+S34+V34+W34</f>
        <v>13272370.52463791</v>
      </c>
    </row>
    <row r="35" spans="1:24" x14ac:dyDescent="0.2">
      <c r="A35" s="82">
        <v>26</v>
      </c>
      <c r="B35" s="60" t="s">
        <v>162</v>
      </c>
      <c r="C35" s="79">
        <v>0.75984475004158758</v>
      </c>
      <c r="D35" s="80">
        <v>0</v>
      </c>
      <c r="E35" s="80">
        <v>2.8759480485820526E-3</v>
      </c>
      <c r="F35" s="81">
        <v>28135735.155504592</v>
      </c>
      <c r="G35" s="81">
        <v>300280.42666654347</v>
      </c>
      <c r="H35" s="81">
        <v>151962.64056537655</v>
      </c>
      <c r="I35" s="81">
        <v>42543.885917171792</v>
      </c>
      <c r="J35" s="83">
        <v>0.75984475004158758</v>
      </c>
      <c r="K35" s="84">
        <v>0</v>
      </c>
      <c r="L35" s="84">
        <v>0</v>
      </c>
      <c r="M35" s="91">
        <v>2.8759480485820526E-3</v>
      </c>
      <c r="N35" s="85">
        <v>4772993.9874249734</v>
      </c>
      <c r="O35" s="102">
        <v>0.75984475004158758</v>
      </c>
      <c r="P35" s="91">
        <v>3.1746944060041749</v>
      </c>
      <c r="Q35" s="85">
        <v>7606025.1946576266</v>
      </c>
      <c r="R35" s="103">
        <v>0</v>
      </c>
      <c r="S35" s="85">
        <v>0</v>
      </c>
      <c r="T35" s="80">
        <v>0.75984475004158758</v>
      </c>
      <c r="U35" s="84">
        <v>1.190639979271821</v>
      </c>
      <c r="V35" s="85">
        <v>987100.12969810818</v>
      </c>
      <c r="W35" s="85">
        <v>1330247.9125884823</v>
      </c>
      <c r="X35" s="105">
        <f>+F35+G35+H35+I35+N35+Q35+S35+V35+W35</f>
        <v>43326889.33302287</v>
      </c>
    </row>
    <row r="36" spans="1:24" x14ac:dyDescent="0.2">
      <c r="A36" s="82">
        <v>27</v>
      </c>
      <c r="B36" s="60" t="s">
        <v>163</v>
      </c>
      <c r="C36" s="79">
        <v>1.9308696128793379</v>
      </c>
      <c r="D36" s="80">
        <v>8.4343485870857293</v>
      </c>
      <c r="E36" s="80">
        <v>0</v>
      </c>
      <c r="F36" s="81">
        <v>107218137.89012364</v>
      </c>
      <c r="G36" s="81">
        <v>597203.65354435798</v>
      </c>
      <c r="H36" s="81">
        <v>740877.07454614271</v>
      </c>
      <c r="I36" s="81">
        <v>134736.98673950144</v>
      </c>
      <c r="J36" s="83">
        <v>1.9308696128793379</v>
      </c>
      <c r="K36" s="84">
        <v>0</v>
      </c>
      <c r="L36" s="84">
        <v>8.4343485870857293</v>
      </c>
      <c r="M36" s="91">
        <v>0</v>
      </c>
      <c r="N36" s="85">
        <v>18980211.503996156</v>
      </c>
      <c r="O36" s="102">
        <v>1.9308696128793379</v>
      </c>
      <c r="P36" s="91">
        <v>0</v>
      </c>
      <c r="Q36" s="85">
        <v>783275.49147317081</v>
      </c>
      <c r="R36" s="103">
        <v>0</v>
      </c>
      <c r="S36" s="85">
        <v>0</v>
      </c>
      <c r="T36" s="80">
        <v>1.9308696128793379</v>
      </c>
      <c r="U36" s="84">
        <v>1.489998097962987</v>
      </c>
      <c r="V36" s="85">
        <v>1996895.3515088812</v>
      </c>
      <c r="W36" s="85">
        <v>2691080.4619332268</v>
      </c>
      <c r="X36" s="105">
        <f>+F36+G36+H36+I36+N36+Q36+S36+V36+W36</f>
        <v>133142418.41386506</v>
      </c>
    </row>
    <row r="37" spans="1:24" x14ac:dyDescent="0.2">
      <c r="A37" s="82">
        <v>28</v>
      </c>
      <c r="B37" s="60" t="s">
        <v>164</v>
      </c>
      <c r="C37" s="79">
        <v>0.11305297065413956</v>
      </c>
      <c r="D37" s="80">
        <v>0</v>
      </c>
      <c r="E37" s="80">
        <v>9.1015602798609138E-3</v>
      </c>
      <c r="F37" s="81">
        <v>14336414.353651965</v>
      </c>
      <c r="G37" s="81">
        <v>155217.62136616919</v>
      </c>
      <c r="H37" s="81">
        <v>74607.428243943257</v>
      </c>
      <c r="I37" s="81">
        <v>25457.299426979374</v>
      </c>
      <c r="J37" s="83">
        <v>0.11305297065413956</v>
      </c>
      <c r="K37" s="84">
        <v>0</v>
      </c>
      <c r="L37" s="84">
        <v>0</v>
      </c>
      <c r="M37" s="91">
        <v>9.1015602798609138E-3</v>
      </c>
      <c r="N37" s="85">
        <v>682155.34878307709</v>
      </c>
      <c r="O37" s="102">
        <v>0.11305297065413956</v>
      </c>
      <c r="P37" s="91">
        <v>0</v>
      </c>
      <c r="Q37" s="85">
        <v>45861.005093748303</v>
      </c>
      <c r="R37" s="103">
        <v>0</v>
      </c>
      <c r="S37" s="85">
        <v>0</v>
      </c>
      <c r="T37" s="80">
        <v>0.11305297065413956</v>
      </c>
      <c r="U37" s="84">
        <v>0.13740688158372619</v>
      </c>
      <c r="V37" s="85">
        <v>133628.11344336378</v>
      </c>
      <c r="W37" s="85">
        <v>180081.54757870079</v>
      </c>
      <c r="X37" s="105">
        <f>+F37+G37+H37+I37+N37+Q37+S37+V37+W37</f>
        <v>15633422.717587944</v>
      </c>
    </row>
    <row r="38" spans="1:24" x14ac:dyDescent="0.2">
      <c r="A38" s="82">
        <v>29</v>
      </c>
      <c r="B38" s="60" t="s">
        <v>165</v>
      </c>
      <c r="C38" s="79">
        <v>9.582384357869092E-2</v>
      </c>
      <c r="D38" s="80">
        <v>0.19199369161124752</v>
      </c>
      <c r="E38" s="80">
        <v>0</v>
      </c>
      <c r="F38" s="81">
        <v>11305262.468271971</v>
      </c>
      <c r="G38" s="81">
        <v>105421.05370030171</v>
      </c>
      <c r="H38" s="81">
        <v>63523.641519373683</v>
      </c>
      <c r="I38" s="81">
        <v>19783.609731778139</v>
      </c>
      <c r="J38" s="83">
        <v>9.582384357869092E-2</v>
      </c>
      <c r="K38" s="84">
        <v>2.0225179580588963</v>
      </c>
      <c r="L38" s="84">
        <v>0.19199369161124752</v>
      </c>
      <c r="M38" s="91">
        <v>0</v>
      </c>
      <c r="N38" s="85">
        <v>6124956.4740384147</v>
      </c>
      <c r="O38" s="102">
        <v>9.582384357869092E-2</v>
      </c>
      <c r="P38" s="91">
        <v>0</v>
      </c>
      <c r="Q38" s="85">
        <v>38871.847002668503</v>
      </c>
      <c r="R38" s="103">
        <v>0</v>
      </c>
      <c r="S38" s="85">
        <v>0</v>
      </c>
      <c r="T38" s="80">
        <v>9.582384357869092E-2</v>
      </c>
      <c r="U38" s="84">
        <v>8.0165540115436126E-2</v>
      </c>
      <c r="V38" s="85">
        <v>101172.55886793209</v>
      </c>
      <c r="W38" s="85">
        <v>136343.39738812816</v>
      </c>
      <c r="X38" s="105">
        <f>+F38+G38+H38+I38+N38+Q38+S38+V38+W38</f>
        <v>17895335.050520565</v>
      </c>
    </row>
    <row r="39" spans="1:24" x14ac:dyDescent="0.2">
      <c r="A39" s="82">
        <v>30</v>
      </c>
      <c r="B39" s="60" t="s">
        <v>166</v>
      </c>
      <c r="C39" s="79">
        <v>0.66586072425960752</v>
      </c>
      <c r="D39" s="80">
        <v>0.19060689238625411</v>
      </c>
      <c r="E39" s="80">
        <v>0</v>
      </c>
      <c r="F39" s="81">
        <v>29419660.266730111</v>
      </c>
      <c r="G39" s="81">
        <v>275741.82410300686</v>
      </c>
      <c r="H39" s="81">
        <v>166036.66641980491</v>
      </c>
      <c r="I39" s="81">
        <v>49618.34121824304</v>
      </c>
      <c r="J39" s="83">
        <v>0.66586072425960752</v>
      </c>
      <c r="K39" s="84">
        <v>0</v>
      </c>
      <c r="L39" s="84">
        <v>0.19060689238625411</v>
      </c>
      <c r="M39" s="91">
        <v>0</v>
      </c>
      <c r="N39" s="85">
        <v>4733845.8702584989</v>
      </c>
      <c r="O39" s="102">
        <v>0.66586072425960752</v>
      </c>
      <c r="P39" s="91">
        <v>0</v>
      </c>
      <c r="Q39" s="85">
        <v>270112.69045214291</v>
      </c>
      <c r="R39" s="103">
        <v>0</v>
      </c>
      <c r="S39" s="85">
        <v>0</v>
      </c>
      <c r="T39" s="80">
        <v>0.66586072425960752</v>
      </c>
      <c r="U39" s="84">
        <v>0.75624788605361759</v>
      </c>
      <c r="V39" s="85">
        <v>769373.96815807687</v>
      </c>
      <c r="W39" s="85">
        <v>1036833.1280183408</v>
      </c>
      <c r="X39" s="105">
        <f>+F39+G39+H39+I39+N39+Q39+S39+V39+W39</f>
        <v>36721222.755358219</v>
      </c>
    </row>
    <row r="40" spans="1:24" x14ac:dyDescent="0.2">
      <c r="A40" s="82">
        <v>31</v>
      </c>
      <c r="B40" s="60" t="s">
        <v>167</v>
      </c>
      <c r="C40" s="79">
        <v>2.451442225504934</v>
      </c>
      <c r="D40" s="80">
        <v>0</v>
      </c>
      <c r="E40" s="80">
        <v>0.14319876086522279</v>
      </c>
      <c r="F40" s="81">
        <v>67749479.203054041</v>
      </c>
      <c r="G40" s="81">
        <v>679271.41027165472</v>
      </c>
      <c r="H40" s="81">
        <v>379703.87373896339</v>
      </c>
      <c r="I40" s="81">
        <v>98838.773908239004</v>
      </c>
      <c r="J40" s="83">
        <v>2.451442225504934</v>
      </c>
      <c r="K40" s="84">
        <v>15.057894437121472</v>
      </c>
      <c r="L40" s="84">
        <v>0</v>
      </c>
      <c r="M40" s="91">
        <v>0.14319876086522279</v>
      </c>
      <c r="N40" s="85">
        <v>25360859.082386665</v>
      </c>
      <c r="O40" s="102">
        <v>2.451442225504934</v>
      </c>
      <c r="P40" s="91">
        <v>10.917435432810798</v>
      </c>
      <c r="Q40" s="85">
        <v>26090761.749067444</v>
      </c>
      <c r="R40" s="103">
        <v>0</v>
      </c>
      <c r="S40" s="85">
        <v>0</v>
      </c>
      <c r="T40" s="80">
        <v>2.451442225504934</v>
      </c>
      <c r="U40" s="84">
        <v>4.0944838888553479</v>
      </c>
      <c r="V40" s="85">
        <v>3268954.5163540151</v>
      </c>
      <c r="W40" s="85">
        <v>4405348.3439988596</v>
      </c>
      <c r="X40" s="105">
        <f>+F40+G40+H40+I40+N40+Q40+S40+V40+W40</f>
        <v>128033216.95277987</v>
      </c>
    </row>
    <row r="41" spans="1:24" x14ac:dyDescent="0.2">
      <c r="A41" s="82">
        <v>32</v>
      </c>
      <c r="B41" s="60" t="s">
        <v>168</v>
      </c>
      <c r="C41" s="79">
        <v>0.60986127007222046</v>
      </c>
      <c r="D41" s="80">
        <v>0</v>
      </c>
      <c r="E41" s="80">
        <v>0.12377166592683958</v>
      </c>
      <c r="F41" s="81">
        <v>28468331.77432574</v>
      </c>
      <c r="G41" s="81">
        <v>280385.65156747354</v>
      </c>
      <c r="H41" s="81">
        <v>156910.46157436993</v>
      </c>
      <c r="I41" s="81">
        <v>48265.158923599243</v>
      </c>
      <c r="J41" s="83">
        <v>0.60986127007222046</v>
      </c>
      <c r="K41" s="84">
        <v>0</v>
      </c>
      <c r="L41" s="84">
        <v>0</v>
      </c>
      <c r="M41" s="91">
        <v>0.12377166592683958</v>
      </c>
      <c r="N41" s="85">
        <v>4736177.4372446993</v>
      </c>
      <c r="O41" s="102">
        <v>0.60986127007222046</v>
      </c>
      <c r="P41" s="91">
        <v>0</v>
      </c>
      <c r="Q41" s="85">
        <v>247395.98306378341</v>
      </c>
      <c r="R41" s="103">
        <v>0</v>
      </c>
      <c r="S41" s="85">
        <v>0</v>
      </c>
      <c r="T41" s="80">
        <v>0.60986127007222046</v>
      </c>
      <c r="U41" s="84">
        <v>0.58579157291967143</v>
      </c>
      <c r="V41" s="85">
        <v>669078.32578343991</v>
      </c>
      <c r="W41" s="85">
        <v>901671.49152723211</v>
      </c>
      <c r="X41" s="105">
        <f>+F41+G41+H41+I41+N41+Q41+S41+V41+W41</f>
        <v>35508216.284010328</v>
      </c>
    </row>
    <row r="42" spans="1:24" x14ac:dyDescent="0.2">
      <c r="A42" s="82">
        <v>33</v>
      </c>
      <c r="B42" s="60" t="s">
        <v>169</v>
      </c>
      <c r="C42" s="79">
        <v>0.14239423155793471</v>
      </c>
      <c r="D42" s="80">
        <v>0</v>
      </c>
      <c r="E42" s="80">
        <v>3.0952682221876537E-2</v>
      </c>
      <c r="F42" s="81">
        <v>10446214.507915758</v>
      </c>
      <c r="G42" s="81">
        <v>100357.33404666117</v>
      </c>
      <c r="H42" s="81">
        <v>57211.807992112459</v>
      </c>
      <c r="I42" s="81">
        <v>19464.730004723639</v>
      </c>
      <c r="J42" s="83">
        <v>0.14239423155793471</v>
      </c>
      <c r="K42" s="84">
        <v>3.2547922805104093</v>
      </c>
      <c r="L42" s="84">
        <v>0</v>
      </c>
      <c r="M42" s="91">
        <v>3.0952682221876537E-2</v>
      </c>
      <c r="N42" s="85">
        <v>3500636.6236417266</v>
      </c>
      <c r="O42" s="102">
        <v>0.14239423155793471</v>
      </c>
      <c r="P42" s="91">
        <v>0</v>
      </c>
      <c r="Q42" s="85">
        <v>57763.564645965387</v>
      </c>
      <c r="R42" s="103">
        <v>0</v>
      </c>
      <c r="S42" s="85">
        <v>0</v>
      </c>
      <c r="T42" s="80">
        <v>0.14239423155793471</v>
      </c>
      <c r="U42" s="84">
        <v>0.17858393954110646</v>
      </c>
      <c r="V42" s="85">
        <v>170146.28536124108</v>
      </c>
      <c r="W42" s="85">
        <v>229294.6116881753</v>
      </c>
      <c r="X42" s="105">
        <f>+F42+G42+H42+I42+N42+Q42+S42+V42+W42</f>
        <v>14581089.465296363</v>
      </c>
    </row>
    <row r="43" spans="1:24" x14ac:dyDescent="0.2">
      <c r="A43" s="82">
        <v>34</v>
      </c>
      <c r="B43" s="60" t="s">
        <v>170</v>
      </c>
      <c r="C43" s="79">
        <v>1.4073839554089493</v>
      </c>
      <c r="D43" s="80">
        <v>0.91077126868366076</v>
      </c>
      <c r="E43" s="80">
        <v>0</v>
      </c>
      <c r="F43" s="81">
        <v>50776840.261170335</v>
      </c>
      <c r="G43" s="81">
        <v>452339.65306264505</v>
      </c>
      <c r="H43" s="81">
        <v>298227.2543152342</v>
      </c>
      <c r="I43" s="81">
        <v>76540.772217149861</v>
      </c>
      <c r="J43" s="83">
        <v>1.4073839554089493</v>
      </c>
      <c r="K43" s="84">
        <v>0</v>
      </c>
      <c r="L43" s="84">
        <v>0.91077126868366076</v>
      </c>
      <c r="M43" s="91">
        <v>0</v>
      </c>
      <c r="N43" s="85">
        <v>9857883.1622608304</v>
      </c>
      <c r="O43" s="102">
        <v>1.4073839554089493</v>
      </c>
      <c r="P43" s="91">
        <v>0</v>
      </c>
      <c r="Q43" s="85">
        <v>570918.59129759285</v>
      </c>
      <c r="R43" s="103">
        <v>0</v>
      </c>
      <c r="S43" s="85">
        <v>0</v>
      </c>
      <c r="T43" s="80">
        <v>1.4073839554089493</v>
      </c>
      <c r="U43" s="84">
        <v>1.3632590936407827</v>
      </c>
      <c r="V43" s="85">
        <v>1547843.8958092772</v>
      </c>
      <c r="W43" s="85">
        <v>2085924.2638766938</v>
      </c>
      <c r="X43" s="105">
        <f>+F43+G43+H43+I43+N43+Q43+S43+V43+W43</f>
        <v>65666517.854009748</v>
      </c>
    </row>
    <row r="44" spans="1:24" x14ac:dyDescent="0.2">
      <c r="A44" s="82">
        <v>35</v>
      </c>
      <c r="B44" s="60" t="s">
        <v>171</v>
      </c>
      <c r="C44" s="79">
        <v>0.27627930580608168</v>
      </c>
      <c r="D44" s="80">
        <v>0</v>
      </c>
      <c r="E44" s="80">
        <v>0.13781786945004057</v>
      </c>
      <c r="F44" s="81">
        <v>16072270.16056747</v>
      </c>
      <c r="G44" s="81">
        <v>154222.19078665966</v>
      </c>
      <c r="H44" s="81">
        <v>88981.015327726796</v>
      </c>
      <c r="I44" s="81">
        <v>28414.458003381966</v>
      </c>
      <c r="J44" s="83">
        <v>0.27627930580608168</v>
      </c>
      <c r="K44" s="84">
        <v>0</v>
      </c>
      <c r="L44" s="84">
        <v>0</v>
      </c>
      <c r="M44" s="91">
        <v>0.13781786945004057</v>
      </c>
      <c r="N44" s="85">
        <v>2795290.532740742</v>
      </c>
      <c r="O44" s="102">
        <v>0.27627930580608168</v>
      </c>
      <c r="P44" s="91">
        <v>0</v>
      </c>
      <c r="Q44" s="85">
        <v>112075.30927809383</v>
      </c>
      <c r="R44" s="103">
        <v>0</v>
      </c>
      <c r="S44" s="85">
        <v>0</v>
      </c>
      <c r="T44" s="80">
        <v>0.27627930580608168</v>
      </c>
      <c r="U44" s="84">
        <v>0.29238156764255196</v>
      </c>
      <c r="V44" s="85">
        <v>312100.89779824589</v>
      </c>
      <c r="W44" s="85">
        <v>420597.21736647194</v>
      </c>
      <c r="X44" s="105">
        <f>+F44+G44+H44+I44+N44+Q44+S44+V44+W44</f>
        <v>19983951.781868793</v>
      </c>
    </row>
    <row r="45" spans="1:24" x14ac:dyDescent="0.2">
      <c r="A45" s="82">
        <v>36</v>
      </c>
      <c r="B45" s="60" t="s">
        <v>172</v>
      </c>
      <c r="C45" s="79">
        <v>0.13524577282696437</v>
      </c>
      <c r="D45" s="80">
        <v>1.4305710364514199E-2</v>
      </c>
      <c r="E45" s="80">
        <v>0</v>
      </c>
      <c r="F45" s="81">
        <v>12131309.260089833</v>
      </c>
      <c r="G45" s="81">
        <v>120447.50543600373</v>
      </c>
      <c r="H45" s="81">
        <v>65462.737728254404</v>
      </c>
      <c r="I45" s="81">
        <v>22502.884278941856</v>
      </c>
      <c r="J45" s="83">
        <v>0.13524577282696437</v>
      </c>
      <c r="K45" s="84">
        <v>0</v>
      </c>
      <c r="L45" s="84">
        <v>1.4305710364514199E-2</v>
      </c>
      <c r="M45" s="91">
        <v>0</v>
      </c>
      <c r="N45" s="85">
        <v>1251779.6928528289</v>
      </c>
      <c r="O45" s="102">
        <v>0.13524577282696437</v>
      </c>
      <c r="P45" s="91">
        <v>0</v>
      </c>
      <c r="Q45" s="85">
        <v>54863.724859566319</v>
      </c>
      <c r="R45" s="103">
        <v>0</v>
      </c>
      <c r="S45" s="85">
        <v>0</v>
      </c>
      <c r="T45" s="80">
        <v>0.13524577282696437</v>
      </c>
      <c r="U45" s="84">
        <v>0.13828911961202131</v>
      </c>
      <c r="V45" s="85">
        <v>151169.5737136128</v>
      </c>
      <c r="W45" s="85">
        <v>203720.98415276862</v>
      </c>
      <c r="X45" s="105">
        <f>+F45+G45+H45+I45+N45+Q45+S45+V45+W45</f>
        <v>14001256.363111809</v>
      </c>
    </row>
    <row r="46" spans="1:24" x14ac:dyDescent="0.2">
      <c r="A46" s="82">
        <v>37</v>
      </c>
      <c r="B46" s="60" t="s">
        <v>173</v>
      </c>
      <c r="C46" s="79">
        <v>0.67109270611900407</v>
      </c>
      <c r="D46" s="80">
        <v>0</v>
      </c>
      <c r="E46" s="80">
        <v>0.2528834621987936</v>
      </c>
      <c r="F46" s="81">
        <v>29780374.195050035</v>
      </c>
      <c r="G46" s="81">
        <v>293542.75917311478</v>
      </c>
      <c r="H46" s="81">
        <v>164958.72377512496</v>
      </c>
      <c r="I46" s="81">
        <v>49003.70044529096</v>
      </c>
      <c r="J46" s="83">
        <v>0.67109270611900407</v>
      </c>
      <c r="K46" s="84">
        <v>0</v>
      </c>
      <c r="L46" s="84">
        <v>0</v>
      </c>
      <c r="M46" s="91">
        <v>0.2528834621987936</v>
      </c>
      <c r="N46" s="85">
        <v>4599056.3737536622</v>
      </c>
      <c r="O46" s="102">
        <v>0.67109270611900407</v>
      </c>
      <c r="P46" s="91">
        <v>0</v>
      </c>
      <c r="Q46" s="85">
        <v>272235.09329848853</v>
      </c>
      <c r="R46" s="103">
        <v>0</v>
      </c>
      <c r="S46" s="85">
        <v>0</v>
      </c>
      <c r="T46" s="80">
        <v>0.67109270611900407</v>
      </c>
      <c r="U46" s="84">
        <v>0.69386774966286591</v>
      </c>
      <c r="V46" s="85">
        <v>752662.94803000579</v>
      </c>
      <c r="W46" s="85">
        <v>1014312.8193143094</v>
      </c>
      <c r="X46" s="105">
        <f>+F46+G46+H46+I46+N46+Q46+S46+V46+W46</f>
        <v>36926146.612840027</v>
      </c>
    </row>
    <row r="47" spans="1:24" x14ac:dyDescent="0.2">
      <c r="A47" s="82">
        <v>38</v>
      </c>
      <c r="B47" s="60" t="s">
        <v>174</v>
      </c>
      <c r="C47" s="79">
        <v>0.45276766090931464</v>
      </c>
      <c r="D47" s="80">
        <v>0.37972868987443659</v>
      </c>
      <c r="E47" s="80">
        <v>0</v>
      </c>
      <c r="F47" s="81">
        <v>22883449.561946355</v>
      </c>
      <c r="G47" s="81">
        <v>207783.22147007592</v>
      </c>
      <c r="H47" s="81">
        <v>131805.77112953857</v>
      </c>
      <c r="I47" s="81">
        <v>37114.349479252225</v>
      </c>
      <c r="J47" s="83">
        <v>0.45276766090931464</v>
      </c>
      <c r="K47" s="84">
        <v>0</v>
      </c>
      <c r="L47" s="84">
        <v>0.37972868987443659</v>
      </c>
      <c r="M47" s="91">
        <v>0</v>
      </c>
      <c r="N47" s="85">
        <v>3711285.4432091545</v>
      </c>
      <c r="O47" s="102">
        <v>0.45276766090931464</v>
      </c>
      <c r="P47" s="91">
        <v>0</v>
      </c>
      <c r="Q47" s="85">
        <v>183669.47708760868</v>
      </c>
      <c r="R47" s="103">
        <v>0</v>
      </c>
      <c r="S47" s="85">
        <v>0</v>
      </c>
      <c r="T47" s="80">
        <v>0.45276766090931464</v>
      </c>
      <c r="U47" s="84">
        <v>0.5534762498803234</v>
      </c>
      <c r="V47" s="85">
        <v>536226.29633288935</v>
      </c>
      <c r="W47" s="85">
        <v>722635.81972179131</v>
      </c>
      <c r="X47" s="105">
        <f>+F47+G47+H47+I47+N47+Q47+S47+V47+W47</f>
        <v>28413969.940376665</v>
      </c>
    </row>
    <row r="48" spans="1:24" x14ac:dyDescent="0.2">
      <c r="A48" s="82">
        <v>39</v>
      </c>
      <c r="B48" s="60" t="s">
        <v>175</v>
      </c>
      <c r="C48" s="79">
        <v>0.44408602068108521</v>
      </c>
      <c r="D48" s="80">
        <v>0.11140277072158469</v>
      </c>
      <c r="E48" s="80">
        <v>0</v>
      </c>
      <c r="F48" s="81">
        <v>21538764.481848463</v>
      </c>
      <c r="G48" s="81">
        <v>215689.41402702837</v>
      </c>
      <c r="H48" s="81">
        <v>118530.85275983645</v>
      </c>
      <c r="I48" s="81">
        <v>35232.115585332365</v>
      </c>
      <c r="J48" s="83">
        <v>0.44408602068108521</v>
      </c>
      <c r="K48" s="84">
        <v>3.3978809463903819</v>
      </c>
      <c r="L48" s="84">
        <v>0.11140277072158469</v>
      </c>
      <c r="M48" s="91">
        <v>0</v>
      </c>
      <c r="N48" s="85">
        <v>5570002.9461861262</v>
      </c>
      <c r="O48" s="102">
        <v>0.44408602068108521</v>
      </c>
      <c r="P48" s="91">
        <v>1.5457534213508954</v>
      </c>
      <c r="Q48" s="85">
        <v>3733428.0277563483</v>
      </c>
      <c r="R48" s="103">
        <v>0</v>
      </c>
      <c r="S48" s="85">
        <v>0</v>
      </c>
      <c r="T48" s="80">
        <v>0.44408602068108521</v>
      </c>
      <c r="U48" s="84">
        <v>0.57972062384204048</v>
      </c>
      <c r="V48" s="85">
        <v>538220.47810216877</v>
      </c>
      <c r="W48" s="85">
        <v>725323.24327295355</v>
      </c>
      <c r="X48" s="105">
        <f>+F48+G48+H48+I48+N48+Q48+S48+V48+W48</f>
        <v>32475191.559538256</v>
      </c>
    </row>
    <row r="49" spans="1:24" x14ac:dyDescent="0.2">
      <c r="A49" s="82">
        <v>40</v>
      </c>
      <c r="B49" s="60" t="s">
        <v>176</v>
      </c>
      <c r="C49" s="79">
        <v>1.041260213863487</v>
      </c>
      <c r="D49" s="80">
        <v>8.4343485870857293</v>
      </c>
      <c r="E49" s="80">
        <v>0</v>
      </c>
      <c r="F49" s="81">
        <v>95396693.341807678</v>
      </c>
      <c r="G49" s="81">
        <v>474173.12598528893</v>
      </c>
      <c r="H49" s="81">
        <v>671338.8228489277</v>
      </c>
      <c r="I49" s="81">
        <v>125069.64605804352</v>
      </c>
      <c r="J49" s="83">
        <v>1.041260213863487</v>
      </c>
      <c r="K49" s="84">
        <v>0</v>
      </c>
      <c r="L49" s="84">
        <v>8.4343485870857293</v>
      </c>
      <c r="M49" s="91">
        <v>0</v>
      </c>
      <c r="N49" s="85">
        <v>15977842.413888656</v>
      </c>
      <c r="O49" s="102">
        <v>1.041260213863487</v>
      </c>
      <c r="P49" s="91">
        <v>0</v>
      </c>
      <c r="Q49" s="85">
        <v>422397.03826979693</v>
      </c>
      <c r="R49" s="103">
        <v>0</v>
      </c>
      <c r="S49" s="85">
        <v>0</v>
      </c>
      <c r="T49" s="80">
        <v>1.041260213863487</v>
      </c>
      <c r="U49" s="84">
        <v>0.93371711456936579</v>
      </c>
      <c r="V49" s="85">
        <v>1120233.9858406752</v>
      </c>
      <c r="W49" s="85">
        <v>1509663.3831169577</v>
      </c>
      <c r="X49" s="105">
        <f>+F49+G49+H49+I49+N49+Q49+S49+V49+W49</f>
        <v>115697411.75781603</v>
      </c>
    </row>
    <row r="50" spans="1:24" x14ac:dyDescent="0.2">
      <c r="A50" s="82">
        <v>41</v>
      </c>
      <c r="B50" s="60" t="s">
        <v>177</v>
      </c>
      <c r="C50" s="79">
        <v>0.86032563241820281</v>
      </c>
      <c r="D50" s="80">
        <v>0</v>
      </c>
      <c r="E50" s="80">
        <v>3.4416551511799648E-2</v>
      </c>
      <c r="F50" s="81">
        <v>34524746.020943373</v>
      </c>
      <c r="G50" s="81">
        <v>366673.47827345354</v>
      </c>
      <c r="H50" s="81">
        <v>186267.60983072364</v>
      </c>
      <c r="I50" s="81">
        <v>53353.801309585157</v>
      </c>
      <c r="J50" s="83">
        <v>0.86032563241820281</v>
      </c>
      <c r="K50" s="84">
        <v>0</v>
      </c>
      <c r="L50" s="84">
        <v>0</v>
      </c>
      <c r="M50" s="91">
        <v>3.4416551511799648E-2</v>
      </c>
      <c r="N50" s="85">
        <v>5654898.6704913257</v>
      </c>
      <c r="O50" s="102">
        <v>0.86032563241820281</v>
      </c>
      <c r="P50" s="91">
        <v>0</v>
      </c>
      <c r="Q50" s="85">
        <v>348999.21675935836</v>
      </c>
      <c r="R50" s="103">
        <v>0</v>
      </c>
      <c r="S50" s="85">
        <v>0</v>
      </c>
      <c r="T50" s="80">
        <v>0.86032563241820281</v>
      </c>
      <c r="U50" s="84">
        <v>0.89015741516828295</v>
      </c>
      <c r="V50" s="85">
        <v>965108.23246237263</v>
      </c>
      <c r="W50" s="85">
        <v>1300610.923886389</v>
      </c>
      <c r="X50" s="105">
        <f>+F50+G50+H50+I50+N50+Q50+S50+V50+W50</f>
        <v>43400657.953956574</v>
      </c>
    </row>
    <row r="51" spans="1:24" x14ac:dyDescent="0.2">
      <c r="A51" s="82">
        <v>42</v>
      </c>
      <c r="B51" s="60" t="s">
        <v>178</v>
      </c>
      <c r="C51" s="79">
        <v>0.21736680677390249</v>
      </c>
      <c r="D51" s="80">
        <v>0.12261857351502448</v>
      </c>
      <c r="E51" s="80">
        <v>0</v>
      </c>
      <c r="F51" s="81">
        <v>13160679.560941352</v>
      </c>
      <c r="G51" s="81">
        <v>120474.42017388728</v>
      </c>
      <c r="H51" s="81">
        <v>74381.326781893644</v>
      </c>
      <c r="I51" s="81">
        <v>23311.230859138686</v>
      </c>
      <c r="J51" s="83">
        <v>0.21736680677390249</v>
      </c>
      <c r="K51" s="84">
        <v>0</v>
      </c>
      <c r="L51" s="84">
        <v>0.12261857351502448</v>
      </c>
      <c r="M51" s="91">
        <v>0</v>
      </c>
      <c r="N51" s="85">
        <v>1565781.3871672521</v>
      </c>
      <c r="O51" s="102">
        <v>0.21736680677390249</v>
      </c>
      <c r="P51" s="91">
        <v>0</v>
      </c>
      <c r="Q51" s="85">
        <v>88176.897740853237</v>
      </c>
      <c r="R51" s="103">
        <v>0</v>
      </c>
      <c r="S51" s="85">
        <v>0</v>
      </c>
      <c r="T51" s="80">
        <v>0.21736680677390249</v>
      </c>
      <c r="U51" s="84">
        <v>0.22289950667109243</v>
      </c>
      <c r="V51" s="85">
        <v>243173.16186252149</v>
      </c>
      <c r="W51" s="85">
        <v>327707.98142240412</v>
      </c>
      <c r="X51" s="105">
        <f>+F51+G51+H51+I51+N51+Q51+S51+V51+W51</f>
        <v>15603685.966949303</v>
      </c>
    </row>
    <row r="52" spans="1:24" x14ac:dyDescent="0.2">
      <c r="A52" s="82">
        <v>43</v>
      </c>
      <c r="B52" s="60" t="s">
        <v>179</v>
      </c>
      <c r="C52" s="79">
        <v>0.20644288860593171</v>
      </c>
      <c r="D52" s="80">
        <v>0</v>
      </c>
      <c r="E52" s="80">
        <v>5.8292886414578839E-2</v>
      </c>
      <c r="F52" s="81">
        <v>13047658.731056374</v>
      </c>
      <c r="G52" s="81">
        <v>125627.02827569556</v>
      </c>
      <c r="H52" s="81">
        <v>71758.656662656445</v>
      </c>
      <c r="I52" s="81">
        <v>23681.422058768454</v>
      </c>
      <c r="J52" s="83">
        <v>0.20644288860593171</v>
      </c>
      <c r="K52" s="84">
        <v>0</v>
      </c>
      <c r="L52" s="84">
        <v>0</v>
      </c>
      <c r="M52" s="91">
        <v>5.8292886414578839E-2</v>
      </c>
      <c r="N52" s="85">
        <v>1655626.0168687589</v>
      </c>
      <c r="O52" s="102">
        <v>0.20644288860593171</v>
      </c>
      <c r="P52" s="91">
        <v>0</v>
      </c>
      <c r="Q52" s="85">
        <v>83745.507182549016</v>
      </c>
      <c r="R52" s="103">
        <v>6.6728613021123708</v>
      </c>
      <c r="S52" s="85">
        <v>1201627.2965966673</v>
      </c>
      <c r="T52" s="80">
        <v>0.20644288860593171</v>
      </c>
      <c r="U52" s="84">
        <v>0.21976945941660994</v>
      </c>
      <c r="V52" s="85">
        <v>233640.86993414944</v>
      </c>
      <c r="W52" s="85">
        <v>314861.95794575935</v>
      </c>
      <c r="X52" s="105">
        <f>+F52+G52+H52+I52+N52+Q52+S52+V52+W52</f>
        <v>16758227.486581376</v>
      </c>
    </row>
    <row r="53" spans="1:24" x14ac:dyDescent="0.2">
      <c r="A53" s="82">
        <v>44</v>
      </c>
      <c r="B53" s="60" t="s">
        <v>180</v>
      </c>
      <c r="C53" s="79">
        <v>0.52124337953064714</v>
      </c>
      <c r="D53" s="80">
        <v>1.4165344348352606</v>
      </c>
      <c r="E53" s="80">
        <v>0</v>
      </c>
      <c r="F53" s="81">
        <v>28988482.316782251</v>
      </c>
      <c r="G53" s="81">
        <v>205873.37318155362</v>
      </c>
      <c r="H53" s="81">
        <v>184839.01987139715</v>
      </c>
      <c r="I53" s="81">
        <v>42605.25409091969</v>
      </c>
      <c r="J53" s="83">
        <v>0.52124337953064714</v>
      </c>
      <c r="K53" s="84">
        <v>9.0952200377721333</v>
      </c>
      <c r="L53" s="84">
        <v>1.4165344348352606</v>
      </c>
      <c r="M53" s="91">
        <v>0</v>
      </c>
      <c r="N53" s="85">
        <v>10762423.009067228</v>
      </c>
      <c r="O53" s="102">
        <v>0.52124337953064714</v>
      </c>
      <c r="P53" s="91">
        <v>0</v>
      </c>
      <c r="Q53" s="85">
        <v>211447.29895571558</v>
      </c>
      <c r="R53" s="103">
        <v>0</v>
      </c>
      <c r="S53" s="85">
        <v>0</v>
      </c>
      <c r="T53" s="80">
        <v>0.52124337953064714</v>
      </c>
      <c r="U53" s="84">
        <v>0.53316484695285338</v>
      </c>
      <c r="V53" s="85">
        <v>582678.47477284994</v>
      </c>
      <c r="W53" s="85">
        <v>785236.27082683169</v>
      </c>
      <c r="X53" s="105">
        <f>+F53+G53+H53+I53+N53+Q53+S53+V53+W53</f>
        <v>41763585.017548747</v>
      </c>
    </row>
    <row r="54" spans="1:24" x14ac:dyDescent="0.2">
      <c r="A54" s="82">
        <v>45</v>
      </c>
      <c r="B54" s="60" t="s">
        <v>181</v>
      </c>
      <c r="C54" s="79">
        <v>0.10318311476553439</v>
      </c>
      <c r="D54" s="80">
        <v>0.43930893626783901</v>
      </c>
      <c r="E54" s="80">
        <v>0</v>
      </c>
      <c r="F54" s="81">
        <v>18891843.549974818</v>
      </c>
      <c r="G54" s="81">
        <v>195868.83395906867</v>
      </c>
      <c r="H54" s="81">
        <v>103311.32190858331</v>
      </c>
      <c r="I54" s="81">
        <v>28999.212650637121</v>
      </c>
      <c r="J54" s="83">
        <v>0.10318311476553439</v>
      </c>
      <c r="K54" s="84">
        <v>0</v>
      </c>
      <c r="L54" s="84">
        <v>0.43930893626783901</v>
      </c>
      <c r="M54" s="91">
        <v>0</v>
      </c>
      <c r="N54" s="85">
        <v>1884156.1095262123</v>
      </c>
      <c r="O54" s="102">
        <v>0.10318311476553439</v>
      </c>
      <c r="P54" s="91">
        <v>0</v>
      </c>
      <c r="Q54" s="85">
        <v>41857.204852473442</v>
      </c>
      <c r="R54" s="103">
        <v>3.3351917239670446</v>
      </c>
      <c r="S54" s="85">
        <v>600590.54631233355</v>
      </c>
      <c r="T54" s="80">
        <v>0.10318311476553439</v>
      </c>
      <c r="U54" s="84">
        <v>0.1193211045081153</v>
      </c>
      <c r="V54" s="85">
        <v>119933.65215843488</v>
      </c>
      <c r="W54" s="85">
        <v>161626.45068405051</v>
      </c>
      <c r="X54" s="105">
        <f>+F54+G54+H54+I54+N54+Q54+S54+V54+W54</f>
        <v>22028186.882026613</v>
      </c>
    </row>
    <row r="55" spans="1:24" x14ac:dyDescent="0.2">
      <c r="A55" s="82">
        <v>46</v>
      </c>
      <c r="B55" s="60" t="s">
        <v>182</v>
      </c>
      <c r="C55" s="79">
        <v>0.74951493970380467</v>
      </c>
      <c r="D55" s="80">
        <v>0</v>
      </c>
      <c r="E55" s="80">
        <v>0.29663474020011787</v>
      </c>
      <c r="F55" s="81">
        <v>36472535.427702062</v>
      </c>
      <c r="G55" s="81">
        <v>363123.69990177749</v>
      </c>
      <c r="H55" s="81">
        <v>200690.88821156745</v>
      </c>
      <c r="I55" s="81">
        <v>60648.5659580223</v>
      </c>
      <c r="J55" s="83">
        <v>0.74951493970380467</v>
      </c>
      <c r="K55" s="84">
        <v>0</v>
      </c>
      <c r="L55" s="84">
        <v>0</v>
      </c>
      <c r="M55" s="91">
        <v>0.29663474020011787</v>
      </c>
      <c r="N55" s="85">
        <v>5985955.3522185758</v>
      </c>
      <c r="O55" s="102">
        <v>0.74951493970380467</v>
      </c>
      <c r="P55" s="91">
        <v>0</v>
      </c>
      <c r="Q55" s="85">
        <v>304047.81288547249</v>
      </c>
      <c r="R55" s="103">
        <v>0</v>
      </c>
      <c r="S55" s="85">
        <v>0</v>
      </c>
      <c r="T55" s="80">
        <v>0.74951493970380467</v>
      </c>
      <c r="U55" s="84">
        <v>0.71053340904080231</v>
      </c>
      <c r="V55" s="85">
        <v>819161.35033843003</v>
      </c>
      <c r="W55" s="85">
        <v>1103928.2070544616</v>
      </c>
      <c r="X55" s="105">
        <f>+F55+G55+H55+I55+N55+Q55+S55+V55+W55</f>
        <v>45310091.304270364</v>
      </c>
    </row>
    <row r="56" spans="1:24" x14ac:dyDescent="0.2">
      <c r="A56" s="82">
        <v>47</v>
      </c>
      <c r="B56" s="60" t="s">
        <v>183</v>
      </c>
      <c r="C56" s="79">
        <v>0.39490922415650104</v>
      </c>
      <c r="D56" s="80">
        <v>0.10307843918735041</v>
      </c>
      <c r="E56" s="80">
        <v>0</v>
      </c>
      <c r="F56" s="81">
        <v>19324964.69191489</v>
      </c>
      <c r="G56" s="81">
        <v>196249.20139058898</v>
      </c>
      <c r="H56" s="81">
        <v>105873.85396655645</v>
      </c>
      <c r="I56" s="81">
        <v>31184.925375404197</v>
      </c>
      <c r="J56" s="83">
        <v>0.39490922415650104</v>
      </c>
      <c r="K56" s="84">
        <v>3.8602743839963365</v>
      </c>
      <c r="L56" s="84">
        <v>0.10307843918735041</v>
      </c>
      <c r="M56" s="91">
        <v>0</v>
      </c>
      <c r="N56" s="85">
        <v>4341940.1099910429</v>
      </c>
      <c r="O56" s="102">
        <v>0.39490922415650104</v>
      </c>
      <c r="P56" s="91">
        <v>0</v>
      </c>
      <c r="Q56" s="85">
        <v>160198.65586739744</v>
      </c>
      <c r="R56" s="103">
        <v>0</v>
      </c>
      <c r="S56" s="85">
        <v>0</v>
      </c>
      <c r="T56" s="80">
        <v>0.39490922415650104</v>
      </c>
      <c r="U56" s="84">
        <v>0.4466224138228273</v>
      </c>
      <c r="V56" s="85">
        <v>455670.20174647903</v>
      </c>
      <c r="W56" s="85">
        <v>614075.83330721559</v>
      </c>
      <c r="X56" s="105">
        <f>+F56+G56+H56+I56+N56+Q56+S56+V56+W56</f>
        <v>25230157.473559577</v>
      </c>
    </row>
    <row r="57" spans="1:24" x14ac:dyDescent="0.2">
      <c r="A57" s="82">
        <v>48</v>
      </c>
      <c r="B57" s="60" t="s">
        <v>184</v>
      </c>
      <c r="C57" s="79">
        <v>0.40671472168539574</v>
      </c>
      <c r="D57" s="80">
        <v>1.0855010011623143</v>
      </c>
      <c r="E57" s="80">
        <v>0</v>
      </c>
      <c r="F57" s="81">
        <v>33539618.225035399</v>
      </c>
      <c r="G57" s="81">
        <v>274612.59216271585</v>
      </c>
      <c r="H57" s="81">
        <v>200802.89527003467</v>
      </c>
      <c r="I57" s="81">
        <v>54981.321325264944</v>
      </c>
      <c r="J57" s="83">
        <v>0.40671472168539574</v>
      </c>
      <c r="K57" s="84">
        <v>0</v>
      </c>
      <c r="L57" s="84">
        <v>1.0855010011623143</v>
      </c>
      <c r="M57" s="91">
        <v>0</v>
      </c>
      <c r="N57" s="85">
        <v>4622958.9627176411</v>
      </c>
      <c r="O57" s="102">
        <v>0.40671472168539574</v>
      </c>
      <c r="P57" s="91">
        <v>0</v>
      </c>
      <c r="Q57" s="85">
        <v>164987.66741812619</v>
      </c>
      <c r="R57" s="103">
        <v>13.146255342873072</v>
      </c>
      <c r="S57" s="85">
        <v>2367335.1734473146</v>
      </c>
      <c r="T57" s="80">
        <v>0.40671472168539574</v>
      </c>
      <c r="U57" s="84">
        <v>0.34535543726130208</v>
      </c>
      <c r="V57" s="85">
        <v>431115.75611897267</v>
      </c>
      <c r="W57" s="85">
        <v>580985.47189601068</v>
      </c>
      <c r="X57" s="105">
        <f>+F57+G57+H57+I57+N57+Q57+S57+V57+W57</f>
        <v>42237398.065391488</v>
      </c>
    </row>
    <row r="58" spans="1:24" x14ac:dyDescent="0.2">
      <c r="A58" s="82">
        <v>49</v>
      </c>
      <c r="B58" s="60" t="s">
        <v>185</v>
      </c>
      <c r="C58" s="79">
        <v>0.45782715985026945</v>
      </c>
      <c r="D58" s="80">
        <v>0</v>
      </c>
      <c r="E58" s="80">
        <v>3.9249366034409462E-4</v>
      </c>
      <c r="F58" s="81">
        <v>24263459.278575208</v>
      </c>
      <c r="G58" s="81">
        <v>281013.91578657139</v>
      </c>
      <c r="H58" s="81">
        <v>125450.86051947885</v>
      </c>
      <c r="I58" s="81">
        <v>36227.106955682822</v>
      </c>
      <c r="J58" s="83">
        <v>0.45782715985026945</v>
      </c>
      <c r="K58" s="84">
        <v>0</v>
      </c>
      <c r="L58" s="84">
        <v>0</v>
      </c>
      <c r="M58" s="91">
        <v>3.9249366034409462E-4</v>
      </c>
      <c r="N58" s="85">
        <v>2480902.6306379689</v>
      </c>
      <c r="O58" s="102">
        <v>0.45782715985026945</v>
      </c>
      <c r="P58" s="91">
        <v>0</v>
      </c>
      <c r="Q58" s="85">
        <v>185721.91060934958</v>
      </c>
      <c r="R58" s="103">
        <v>0</v>
      </c>
      <c r="S58" s="85">
        <v>0</v>
      </c>
      <c r="T58" s="80">
        <v>0.45782715985026945</v>
      </c>
      <c r="U58" s="84">
        <v>0.59039689232896964</v>
      </c>
      <c r="V58" s="85">
        <v>552455.67936389474</v>
      </c>
      <c r="W58" s="85">
        <v>744507.05876842851</v>
      </c>
      <c r="X58" s="105">
        <f>+F58+G58+H58+I58+N58+Q58+S58+V58+W58</f>
        <v>28669738.441216584</v>
      </c>
    </row>
    <row r="59" spans="1:24" x14ac:dyDescent="0.2">
      <c r="A59" s="82">
        <v>50</v>
      </c>
      <c r="B59" s="60" t="s">
        <v>186</v>
      </c>
      <c r="C59" s="79">
        <v>9.4194838237853185E-2</v>
      </c>
      <c r="D59" s="80">
        <v>0</v>
      </c>
      <c r="E59" s="80">
        <v>7.5393809917463153E-2</v>
      </c>
      <c r="F59" s="81">
        <v>17718621.381370548</v>
      </c>
      <c r="G59" s="81">
        <v>189166.95337801366</v>
      </c>
      <c r="H59" s="81">
        <v>92547.170051084293</v>
      </c>
      <c r="I59" s="81">
        <v>32091.428302022417</v>
      </c>
      <c r="J59" s="83">
        <v>9.4194838237853185E-2</v>
      </c>
      <c r="K59" s="84">
        <v>0</v>
      </c>
      <c r="L59" s="84">
        <v>0</v>
      </c>
      <c r="M59" s="91">
        <v>7.5393809917463153E-2</v>
      </c>
      <c r="N59" s="85">
        <v>1109203.4136216003</v>
      </c>
      <c r="O59" s="102">
        <v>9.4194838237853185E-2</v>
      </c>
      <c r="P59" s="91">
        <v>0</v>
      </c>
      <c r="Q59" s="85">
        <v>38211.025603623137</v>
      </c>
      <c r="R59" s="103">
        <v>0</v>
      </c>
      <c r="S59" s="85">
        <v>0</v>
      </c>
      <c r="T59" s="80">
        <v>9.4194838237853185E-2</v>
      </c>
      <c r="U59" s="84">
        <v>9.0789913079438608E-2</v>
      </c>
      <c r="V59" s="85">
        <v>103445.23901861525</v>
      </c>
      <c r="W59" s="85">
        <v>139406.1343237946</v>
      </c>
      <c r="X59" s="105">
        <f>+F59+G59+H59+I59+N59+Q59+S59+V59+W59</f>
        <v>19422692.745669302</v>
      </c>
    </row>
    <row r="60" spans="1:24" x14ac:dyDescent="0.2">
      <c r="A60" s="82">
        <v>51</v>
      </c>
      <c r="B60" s="60" t="s">
        <v>187</v>
      </c>
      <c r="C60" s="79">
        <v>0.91860569408276271</v>
      </c>
      <c r="D60" s="80">
        <v>0</v>
      </c>
      <c r="E60" s="80">
        <v>0.58934331935358331</v>
      </c>
      <c r="F60" s="81">
        <v>39376550.920528986</v>
      </c>
      <c r="G60" s="81">
        <v>371751.59480874444</v>
      </c>
      <c r="H60" s="81">
        <v>222372.51894297483</v>
      </c>
      <c r="I60" s="81">
        <v>64963.106080398633</v>
      </c>
      <c r="J60" s="83">
        <v>0.91860569408276271</v>
      </c>
      <c r="K60" s="84">
        <v>0</v>
      </c>
      <c r="L60" s="84">
        <v>0</v>
      </c>
      <c r="M60" s="91">
        <v>0.58934331935358331</v>
      </c>
      <c r="N60" s="85">
        <v>6031809.109804607</v>
      </c>
      <c r="O60" s="102">
        <v>0.91860569408276271</v>
      </c>
      <c r="P60" s="91">
        <v>0</v>
      </c>
      <c r="Q60" s="85">
        <v>372641.07410638127</v>
      </c>
      <c r="R60" s="103">
        <v>0</v>
      </c>
      <c r="S60" s="85">
        <v>0</v>
      </c>
      <c r="T60" s="80">
        <v>0.91860569408276271</v>
      </c>
      <c r="U60" s="84">
        <v>0.8603257463947459</v>
      </c>
      <c r="V60" s="85">
        <v>1000465.6906440668</v>
      </c>
      <c r="W60" s="85">
        <v>1348259.7727980167</v>
      </c>
      <c r="X60" s="105">
        <f>+F60+G60+H60+I60+N60+Q60+S60+V60+W60</f>
        <v>48788813.787714168</v>
      </c>
    </row>
    <row r="61" spans="1:24" x14ac:dyDescent="0.2">
      <c r="A61" s="82">
        <v>52</v>
      </c>
      <c r="B61" s="60" t="s">
        <v>188</v>
      </c>
      <c r="C61" s="79">
        <v>2.3538360584356797</v>
      </c>
      <c r="D61" s="80">
        <v>0</v>
      </c>
      <c r="E61" s="80">
        <v>0.2478099849740685</v>
      </c>
      <c r="F61" s="81">
        <v>72330891.56671831</v>
      </c>
      <c r="G61" s="81">
        <v>709642.69482790958</v>
      </c>
      <c r="H61" s="81">
        <v>406112.22448764264</v>
      </c>
      <c r="I61" s="81">
        <v>111285.92482263349</v>
      </c>
      <c r="J61" s="83">
        <v>2.3538360584356797</v>
      </c>
      <c r="K61" s="84">
        <v>0</v>
      </c>
      <c r="L61" s="84">
        <v>0</v>
      </c>
      <c r="M61" s="91">
        <v>0.2478099849740685</v>
      </c>
      <c r="N61" s="85">
        <v>15140900.541419527</v>
      </c>
      <c r="O61" s="102">
        <v>2.3538360584356797</v>
      </c>
      <c r="P61" s="91">
        <v>8.526493825154807</v>
      </c>
      <c r="Q61" s="85">
        <v>20555021.322490953</v>
      </c>
      <c r="R61" s="103">
        <v>0</v>
      </c>
      <c r="S61" s="85">
        <v>0</v>
      </c>
      <c r="T61" s="80">
        <v>2.3538360584356797</v>
      </c>
      <c r="U61" s="84">
        <v>3.1977831982957414</v>
      </c>
      <c r="V61" s="85">
        <v>2894430.615768021</v>
      </c>
      <c r="W61" s="85">
        <v>3900627.8784860186</v>
      </c>
      <c r="X61" s="105">
        <f>+F61+G61+H61+I61+N61+Q61+S61+V61+W61</f>
        <v>116048912.76902102</v>
      </c>
    </row>
    <row r="62" spans="1:24" x14ac:dyDescent="0.2">
      <c r="A62" s="82">
        <v>53</v>
      </c>
      <c r="B62" s="60" t="s">
        <v>189</v>
      </c>
      <c r="C62" s="79">
        <v>0.14889108815256996</v>
      </c>
      <c r="D62" s="80">
        <v>0</v>
      </c>
      <c r="E62" s="80">
        <v>0</v>
      </c>
      <c r="F62" s="81">
        <v>10868958.827398017</v>
      </c>
      <c r="G62" s="81">
        <v>103639.37978155162</v>
      </c>
      <c r="H62" s="81">
        <v>59522.54580168461</v>
      </c>
      <c r="I62" s="81">
        <v>20610.645948301255</v>
      </c>
      <c r="J62" s="83">
        <v>0.14889108815256996</v>
      </c>
      <c r="K62" s="84">
        <v>0</v>
      </c>
      <c r="L62" s="84">
        <v>0</v>
      </c>
      <c r="M62" s="91">
        <v>0</v>
      </c>
      <c r="N62" s="85">
        <v>1671505.8607591437</v>
      </c>
      <c r="O62" s="102">
        <v>0.14889108815256996</v>
      </c>
      <c r="P62" s="91">
        <v>0</v>
      </c>
      <c r="Q62" s="85">
        <v>60399.075872746318</v>
      </c>
      <c r="R62" s="103">
        <v>0</v>
      </c>
      <c r="S62" s="85">
        <v>0</v>
      </c>
      <c r="T62" s="80">
        <v>0.14889108815256996</v>
      </c>
      <c r="U62" s="84">
        <v>0.14488204956716924</v>
      </c>
      <c r="V62" s="85">
        <v>163970.25181962352</v>
      </c>
      <c r="W62" s="85">
        <v>220971.59006186281</v>
      </c>
      <c r="X62" s="105">
        <f>+F62+G62+H62+I62+N62+Q62+S62+V62+W62</f>
        <v>13169578.177442931</v>
      </c>
    </row>
    <row r="63" spans="1:24" x14ac:dyDescent="0.2">
      <c r="A63" s="82">
        <v>54</v>
      </c>
      <c r="B63" s="60" t="s">
        <v>190</v>
      </c>
      <c r="C63" s="79">
        <v>0.5603586724794688</v>
      </c>
      <c r="D63" s="80">
        <v>0.75568688482717405</v>
      </c>
      <c r="E63" s="80">
        <v>0</v>
      </c>
      <c r="F63" s="81">
        <v>29749403.978669319</v>
      </c>
      <c r="G63" s="81">
        <v>255442.13108141648</v>
      </c>
      <c r="H63" s="81">
        <v>175997.36794376251</v>
      </c>
      <c r="I63" s="81">
        <v>47004.466361720944</v>
      </c>
      <c r="J63" s="83">
        <v>0.5603586724794688</v>
      </c>
      <c r="K63" s="84">
        <v>0</v>
      </c>
      <c r="L63" s="84">
        <v>0.75568688482717405</v>
      </c>
      <c r="M63" s="91">
        <v>0</v>
      </c>
      <c r="N63" s="85">
        <v>5088682.3871534932</v>
      </c>
      <c r="O63" s="102">
        <v>0.5603586724794688</v>
      </c>
      <c r="P63" s="91">
        <v>0</v>
      </c>
      <c r="Q63" s="85">
        <v>227314.78690220485</v>
      </c>
      <c r="R63" s="103">
        <v>0</v>
      </c>
      <c r="S63" s="85">
        <v>0</v>
      </c>
      <c r="T63" s="80">
        <v>0.5603586724794688</v>
      </c>
      <c r="U63" s="84">
        <v>0.64324552273178603</v>
      </c>
      <c r="V63" s="85">
        <v>649742.70942908805</v>
      </c>
      <c r="W63" s="85">
        <v>875614.19245479163</v>
      </c>
      <c r="X63" s="105">
        <f>+F63+G63+H63+I63+N63+Q63+S63+V63+W63</f>
        <v>37069202.019995794</v>
      </c>
    </row>
    <row r="64" spans="1:24" x14ac:dyDescent="0.2">
      <c r="A64" s="82">
        <v>55</v>
      </c>
      <c r="B64" s="60" t="s">
        <v>191</v>
      </c>
      <c r="C64" s="79">
        <v>0.1100632667344844</v>
      </c>
      <c r="D64" s="80">
        <v>0</v>
      </c>
      <c r="E64" s="80">
        <v>4.3501177419823317E-2</v>
      </c>
      <c r="F64" s="81">
        <v>10467851.197285272</v>
      </c>
      <c r="G64" s="81">
        <v>97671.622479283353</v>
      </c>
      <c r="H64" s="81">
        <v>57590.723726352669</v>
      </c>
      <c r="I64" s="81">
        <v>20366.387536175225</v>
      </c>
      <c r="J64" s="83">
        <v>0.1100632667344844</v>
      </c>
      <c r="K64" s="84">
        <v>0</v>
      </c>
      <c r="L64" s="84">
        <v>0</v>
      </c>
      <c r="M64" s="91">
        <v>4.3501177419823317E-2</v>
      </c>
      <c r="N64" s="85">
        <v>867354.7059469946</v>
      </c>
      <c r="O64" s="102">
        <v>0.1100632667344844</v>
      </c>
      <c r="P64" s="91">
        <v>0</v>
      </c>
      <c r="Q64" s="85">
        <v>44648.203467265041</v>
      </c>
      <c r="R64" s="103">
        <v>0</v>
      </c>
      <c r="S64" s="85">
        <v>0</v>
      </c>
      <c r="T64" s="80">
        <v>0.1100632667344844</v>
      </c>
      <c r="U64" s="84">
        <v>9.3052511221844825E-2</v>
      </c>
      <c r="V64" s="85">
        <v>116531.33849746038</v>
      </c>
      <c r="W64" s="85">
        <v>157041.38326351758</v>
      </c>
      <c r="X64" s="105">
        <f>+F64+G64+H64+I64+N64+Q64+S64+V64+W64</f>
        <v>11829055.562202321</v>
      </c>
    </row>
    <row r="65" spans="1:24" x14ac:dyDescent="0.2">
      <c r="A65" s="82">
        <v>56</v>
      </c>
      <c r="B65" s="60" t="s">
        <v>192</v>
      </c>
      <c r="C65" s="79">
        <v>0.22817573632957883</v>
      </c>
      <c r="D65" s="80">
        <v>0</v>
      </c>
      <c r="E65" s="80">
        <v>0</v>
      </c>
      <c r="F65" s="81">
        <v>10139304.171023916</v>
      </c>
      <c r="G65" s="81">
        <v>81566.666627788189</v>
      </c>
      <c r="H65" s="81">
        <v>58939.611757627325</v>
      </c>
      <c r="I65" s="81">
        <v>20256.925657564298</v>
      </c>
      <c r="J65" s="83">
        <v>0.22817573632957883</v>
      </c>
      <c r="K65" s="84">
        <v>0</v>
      </c>
      <c r="L65" s="84">
        <v>0</v>
      </c>
      <c r="M65" s="91">
        <v>0</v>
      </c>
      <c r="N65" s="85">
        <v>1025576.4402367596</v>
      </c>
      <c r="O65" s="102">
        <v>0.22817573632957883</v>
      </c>
      <c r="P65" s="91">
        <v>0.98991765518123664</v>
      </c>
      <c r="Q65" s="85">
        <v>2368121.8276830241</v>
      </c>
      <c r="R65" s="103">
        <v>0</v>
      </c>
      <c r="S65" s="85">
        <v>0</v>
      </c>
      <c r="T65" s="80">
        <v>0.22817573632957883</v>
      </c>
      <c r="U65" s="84">
        <v>0.37125952476455376</v>
      </c>
      <c r="V65" s="85">
        <v>300988.33382615354</v>
      </c>
      <c r="W65" s="85">
        <v>405621.56840986322</v>
      </c>
      <c r="X65" s="105">
        <f>+F65+G65+H65+I65+N65+Q65+S65+V65+W65</f>
        <v>14400375.5452227</v>
      </c>
    </row>
    <row r="66" spans="1:24" x14ac:dyDescent="0.2">
      <c r="A66" s="82">
        <v>57</v>
      </c>
      <c r="B66" s="60" t="s">
        <v>193</v>
      </c>
      <c r="C66" s="79">
        <v>1.3983956788812681</v>
      </c>
      <c r="D66" s="80">
        <v>0</v>
      </c>
      <c r="E66" s="80">
        <v>0.46968908216969291</v>
      </c>
      <c r="F66" s="81">
        <v>50565431.358950362</v>
      </c>
      <c r="G66" s="81">
        <v>495770.81323805271</v>
      </c>
      <c r="H66" s="81">
        <v>283069.76007449371</v>
      </c>
      <c r="I66" s="81">
        <v>79361.605693802136</v>
      </c>
      <c r="J66" s="83">
        <v>1.3983956788812681</v>
      </c>
      <c r="K66" s="84">
        <v>0</v>
      </c>
      <c r="L66" s="84">
        <v>0</v>
      </c>
      <c r="M66" s="91">
        <v>0.46968908216969291</v>
      </c>
      <c r="N66" s="85">
        <v>10167600.655765541</v>
      </c>
      <c r="O66" s="102">
        <v>1.3983956788812681</v>
      </c>
      <c r="P66" s="91">
        <v>0</v>
      </c>
      <c r="Q66" s="85">
        <v>567272.41204874252</v>
      </c>
      <c r="R66" s="103">
        <v>0</v>
      </c>
      <c r="S66" s="85">
        <v>0</v>
      </c>
      <c r="T66" s="80">
        <v>1.3983956788812681</v>
      </c>
      <c r="U66" s="84">
        <v>1.31431838486389</v>
      </c>
      <c r="V66" s="85">
        <v>1524557.6145297932</v>
      </c>
      <c r="W66" s="85">
        <v>2054542.9215670179</v>
      </c>
      <c r="X66" s="105">
        <f>+F66+G66+H66+I66+N66+Q66+S66+V66+W66</f>
        <v>65737607.141867809</v>
      </c>
    </row>
    <row r="67" spans="1:24" x14ac:dyDescent="0.2">
      <c r="A67" s="82">
        <v>58</v>
      </c>
      <c r="B67" s="60" t="s">
        <v>194</v>
      </c>
      <c r="C67" s="79">
        <v>8.1680244266476146E-2</v>
      </c>
      <c r="D67" s="80">
        <v>0</v>
      </c>
      <c r="E67" s="80">
        <v>7.1749472198147E-4</v>
      </c>
      <c r="F67" s="81">
        <v>8756042.5572925676</v>
      </c>
      <c r="G67" s="81">
        <v>84105.926343478932</v>
      </c>
      <c r="H67" s="81">
        <v>47502.942512494621</v>
      </c>
      <c r="I67" s="81">
        <v>17085.847282654253</v>
      </c>
      <c r="J67" s="83">
        <v>8.1680244266476146E-2</v>
      </c>
      <c r="K67" s="84">
        <v>0</v>
      </c>
      <c r="L67" s="84">
        <v>0</v>
      </c>
      <c r="M67" s="91">
        <v>7.1749472198147E-4</v>
      </c>
      <c r="N67" s="85">
        <v>635772.23333149636</v>
      </c>
      <c r="O67" s="102">
        <v>8.1680244266476146E-2</v>
      </c>
      <c r="P67" s="91">
        <v>0.28511205389872846</v>
      </c>
      <c r="Q67" s="85">
        <v>688531.94509399473</v>
      </c>
      <c r="R67" s="103">
        <v>0</v>
      </c>
      <c r="S67" s="85">
        <v>0</v>
      </c>
      <c r="T67" s="80">
        <v>8.1680244266476146E-2</v>
      </c>
      <c r="U67" s="84">
        <v>0.10692865722827054</v>
      </c>
      <c r="V67" s="85">
        <v>99094.642040800871</v>
      </c>
      <c r="W67" s="85">
        <v>133543.12977731426</v>
      </c>
      <c r="X67" s="105">
        <f>+F67+G67+H67+I67+N67+Q67+S67+V67+W67</f>
        <v>10461679.2236748</v>
      </c>
    </row>
    <row r="68" spans="1:24" x14ac:dyDescent="0.2">
      <c r="A68" s="82">
        <v>59</v>
      </c>
      <c r="B68" s="60" t="s">
        <v>195</v>
      </c>
      <c r="C68" s="79">
        <v>4.195033718494078</v>
      </c>
      <c r="D68" s="80">
        <v>1.5633228791298284</v>
      </c>
      <c r="E68" s="80">
        <v>0</v>
      </c>
      <c r="F68" s="81">
        <v>127844721.44817342</v>
      </c>
      <c r="G68" s="81">
        <v>1216256.5311168693</v>
      </c>
      <c r="H68" s="81">
        <v>736823.65979791188</v>
      </c>
      <c r="I68" s="81">
        <v>181654.9076711699</v>
      </c>
      <c r="J68" s="83">
        <v>4.195033718494078</v>
      </c>
      <c r="K68" s="84">
        <v>0</v>
      </c>
      <c r="L68" s="84">
        <v>1.5633228791298284</v>
      </c>
      <c r="M68" s="91">
        <v>0</v>
      </c>
      <c r="N68" s="85">
        <v>30162759.165425844</v>
      </c>
      <c r="O68" s="102">
        <v>4.195033718494078</v>
      </c>
      <c r="P68" s="91">
        <v>15.295039166867948</v>
      </c>
      <c r="Q68" s="85">
        <v>36861025.09072791</v>
      </c>
      <c r="R68" s="103">
        <v>0</v>
      </c>
      <c r="S68" s="85">
        <v>0</v>
      </c>
      <c r="T68" s="80">
        <v>4.195033718494078</v>
      </c>
      <c r="U68" s="84">
        <v>5.7362639635990824</v>
      </c>
      <c r="V68" s="85">
        <v>5170857.2220370751</v>
      </c>
      <c r="W68" s="85">
        <v>6968413.6583100287</v>
      </c>
      <c r="X68" s="105">
        <f>+F68+G68+H68+I68+N68+Q68+S68+V68+W68</f>
        <v>209142511.68326023</v>
      </c>
    </row>
    <row r="69" spans="1:24" x14ac:dyDescent="0.2">
      <c r="A69" s="82">
        <v>60</v>
      </c>
      <c r="B69" s="60" t="s">
        <v>196</v>
      </c>
      <c r="C69" s="79">
        <v>0.2397129270964532</v>
      </c>
      <c r="D69" s="80">
        <v>0.14295552803302328</v>
      </c>
      <c r="E69" s="80">
        <v>0</v>
      </c>
      <c r="F69" s="81">
        <v>14145665.935613293</v>
      </c>
      <c r="G69" s="81">
        <v>129102.84895965894</v>
      </c>
      <c r="H69" s="81">
        <v>80170.993030939571</v>
      </c>
      <c r="I69" s="81">
        <v>24854.063576608605</v>
      </c>
      <c r="J69" s="83">
        <v>0.2397129270964532</v>
      </c>
      <c r="K69" s="84">
        <v>0</v>
      </c>
      <c r="L69" s="84">
        <v>0.14295552803302328</v>
      </c>
      <c r="M69" s="91">
        <v>0</v>
      </c>
      <c r="N69" s="85">
        <v>2137151.3032359667</v>
      </c>
      <c r="O69" s="102">
        <v>0.2397129270964532</v>
      </c>
      <c r="P69" s="91">
        <v>0.97513453298942265</v>
      </c>
      <c r="Q69" s="85">
        <v>2338819.4904237734</v>
      </c>
      <c r="R69" s="103">
        <v>0</v>
      </c>
      <c r="S69" s="85">
        <v>0</v>
      </c>
      <c r="T69" s="80">
        <v>0.2397129270964532</v>
      </c>
      <c r="U69" s="84">
        <v>0.36571525056079246</v>
      </c>
      <c r="V69" s="85">
        <v>308108.05757084925</v>
      </c>
      <c r="W69" s="85">
        <v>415216.33733415126</v>
      </c>
      <c r="X69" s="105">
        <f>+F69+G69+H69+I69+N69+Q69+S69+V69+W69</f>
        <v>19579089.02974524</v>
      </c>
    </row>
    <row r="70" spans="1:24" x14ac:dyDescent="0.2">
      <c r="A70" s="82">
        <v>61</v>
      </c>
      <c r="B70" s="60" t="s">
        <v>197</v>
      </c>
      <c r="C70" s="79">
        <v>1.7651326930256339</v>
      </c>
      <c r="D70" s="80">
        <v>2.9550526212343247</v>
      </c>
      <c r="E70" s="80">
        <v>0</v>
      </c>
      <c r="F70" s="81">
        <v>71559958.795785055</v>
      </c>
      <c r="G70" s="81">
        <v>531001.85000285809</v>
      </c>
      <c r="H70" s="81">
        <v>451785.43708514306</v>
      </c>
      <c r="I70" s="81">
        <v>102532.23004403761</v>
      </c>
      <c r="J70" s="83">
        <v>1.7651326930256339</v>
      </c>
      <c r="K70" s="84">
        <v>0</v>
      </c>
      <c r="L70" s="84">
        <v>2.9550526212343247</v>
      </c>
      <c r="M70" s="91">
        <v>0</v>
      </c>
      <c r="N70" s="85">
        <v>13040834.374009892</v>
      </c>
      <c r="O70" s="102">
        <v>1.7651326930256339</v>
      </c>
      <c r="P70" s="91">
        <v>0</v>
      </c>
      <c r="Q70" s="85">
        <v>716042.74489735533</v>
      </c>
      <c r="R70" s="103">
        <v>0</v>
      </c>
      <c r="S70" s="85">
        <v>0</v>
      </c>
      <c r="T70" s="80">
        <v>1.7651326930256339</v>
      </c>
      <c r="U70" s="84">
        <v>1.7377888988008481</v>
      </c>
      <c r="V70" s="85">
        <v>1950621.8986227456</v>
      </c>
      <c r="W70" s="85">
        <v>2628720.8671382498</v>
      </c>
      <c r="X70" s="105">
        <f>+F70+G70+H70+I70+N70+Q70+S70+V70+W70</f>
        <v>90981498.197585329</v>
      </c>
    </row>
    <row r="71" spans="1:24" x14ac:dyDescent="0.2">
      <c r="A71" s="82">
        <v>62</v>
      </c>
      <c r="B71" s="60" t="s">
        <v>198</v>
      </c>
      <c r="C71" s="79">
        <v>0.34741892727890183</v>
      </c>
      <c r="D71" s="80">
        <v>5.4010704908726961E-2</v>
      </c>
      <c r="E71" s="80">
        <v>0</v>
      </c>
      <c r="F71" s="81">
        <v>21574030.878437217</v>
      </c>
      <c r="G71" s="81">
        <v>217963.00530798559</v>
      </c>
      <c r="H71" s="81">
        <v>116993.18187476098</v>
      </c>
      <c r="I71" s="81">
        <v>37353.15415425555</v>
      </c>
      <c r="J71" s="83">
        <v>0.34741892727890183</v>
      </c>
      <c r="K71" s="84">
        <v>0</v>
      </c>
      <c r="L71" s="84">
        <v>5.4010704908726961E-2</v>
      </c>
      <c r="M71" s="91">
        <v>0</v>
      </c>
      <c r="N71" s="85">
        <v>3294453.3218532288</v>
      </c>
      <c r="O71" s="102">
        <v>0.34741892727890183</v>
      </c>
      <c r="P71" s="91">
        <v>0</v>
      </c>
      <c r="Q71" s="85">
        <v>140933.76849287492</v>
      </c>
      <c r="R71" s="103">
        <v>11.229635135972249</v>
      </c>
      <c r="S71" s="85">
        <v>2022196.4011051233</v>
      </c>
      <c r="T71" s="80">
        <v>0.34741892727890183</v>
      </c>
      <c r="U71" s="84">
        <v>0.38573678507495618</v>
      </c>
      <c r="V71" s="85">
        <v>398482.71742471296</v>
      </c>
      <c r="W71" s="85">
        <v>537008.13839314238</v>
      </c>
      <c r="X71" s="105">
        <f>+F71+G71+H71+I71+N71+Q71+S71+V71+W71</f>
        <v>28339414.567043301</v>
      </c>
    </row>
    <row r="72" spans="1:24" x14ac:dyDescent="0.2">
      <c r="A72" s="82">
        <v>63</v>
      </c>
      <c r="B72" s="60" t="s">
        <v>199</v>
      </c>
      <c r="C72" s="79">
        <v>7.0564678411348003E-2</v>
      </c>
      <c r="D72" s="80">
        <v>5.6945225367820859E-2</v>
      </c>
      <c r="E72" s="80">
        <v>0</v>
      </c>
      <c r="F72" s="81">
        <v>8533643.0729868785</v>
      </c>
      <c r="G72" s="81">
        <v>80405.81082427912</v>
      </c>
      <c r="H72" s="81">
        <v>46995.824896257982</v>
      </c>
      <c r="I72" s="81">
        <v>16173.045432332317</v>
      </c>
      <c r="J72" s="83">
        <v>7.0564678411348003E-2</v>
      </c>
      <c r="K72" s="84">
        <v>1.1684217371723147</v>
      </c>
      <c r="L72" s="84">
        <v>5.6945225367820859E-2</v>
      </c>
      <c r="M72" s="91">
        <v>0</v>
      </c>
      <c r="N72" s="85">
        <v>1933464.5483129942</v>
      </c>
      <c r="O72" s="102">
        <v>7.0564678411348003E-2</v>
      </c>
      <c r="P72" s="91">
        <v>0</v>
      </c>
      <c r="Q72" s="85">
        <v>28625.228132765082</v>
      </c>
      <c r="R72" s="103">
        <v>0</v>
      </c>
      <c r="S72" s="85">
        <v>0</v>
      </c>
      <c r="T72" s="80">
        <v>7.0564678411348003E-2</v>
      </c>
      <c r="U72" s="84">
        <v>6.0101095122568574E-2</v>
      </c>
      <c r="V72" s="85">
        <v>74858.925454299882</v>
      </c>
      <c r="W72" s="85">
        <v>100882.29788264213</v>
      </c>
      <c r="X72" s="105">
        <f>+F72+G72+H72+I72+N72+Q72+S72+V72+W72</f>
        <v>10815048.753922449</v>
      </c>
    </row>
    <row r="73" spans="1:24" x14ac:dyDescent="0.2">
      <c r="A73" s="82">
        <v>64</v>
      </c>
      <c r="B73" s="60" t="s">
        <v>200</v>
      </c>
      <c r="C73" s="79">
        <v>0.92232365921361592</v>
      </c>
      <c r="D73" s="80">
        <v>2.1271332789173507</v>
      </c>
      <c r="E73" s="80">
        <v>0</v>
      </c>
      <c r="F73" s="81">
        <v>43488144.061607212</v>
      </c>
      <c r="G73" s="81">
        <v>324018.08662699087</v>
      </c>
      <c r="H73" s="81">
        <v>275965.02885518462</v>
      </c>
      <c r="I73" s="81">
        <v>59337.46394290858</v>
      </c>
      <c r="J73" s="83">
        <v>0.92232365921361592</v>
      </c>
      <c r="K73" s="84">
        <v>0</v>
      </c>
      <c r="L73" s="84">
        <v>2.1271332789173507</v>
      </c>
      <c r="M73" s="91">
        <v>0</v>
      </c>
      <c r="N73" s="85">
        <v>7544858.6580746053</v>
      </c>
      <c r="O73" s="102">
        <v>0.92232365921361592</v>
      </c>
      <c r="P73" s="91">
        <v>3.9624019653987523</v>
      </c>
      <c r="Q73" s="85">
        <v>9482668.6868040487</v>
      </c>
      <c r="R73" s="103">
        <v>0</v>
      </c>
      <c r="S73" s="85">
        <v>0</v>
      </c>
      <c r="T73" s="80">
        <v>0.92232365921361592</v>
      </c>
      <c r="U73" s="84">
        <v>1.4860624647923322</v>
      </c>
      <c r="V73" s="85">
        <v>1211771.4676115927</v>
      </c>
      <c r="W73" s="85">
        <v>1633022.240426206</v>
      </c>
      <c r="X73" s="105">
        <f>+F73+G73+H73+I73+N73+Q73+S73+V73+W73</f>
        <v>64019785.693948746</v>
      </c>
    </row>
    <row r="74" spans="1:24" x14ac:dyDescent="0.2">
      <c r="A74" s="82">
        <v>65</v>
      </c>
      <c r="B74" s="60" t="s">
        <v>201</v>
      </c>
      <c r="C74" s="79">
        <v>2.2964375761320435</v>
      </c>
      <c r="D74" s="80">
        <v>3.136364883870288</v>
      </c>
      <c r="E74" s="80">
        <v>0</v>
      </c>
      <c r="F74" s="81">
        <v>112782760.23582722</v>
      </c>
      <c r="G74" s="81">
        <v>955715.92291264795</v>
      </c>
      <c r="H74" s="81">
        <v>673419.032045678</v>
      </c>
      <c r="I74" s="81">
        <v>173431.66848685581</v>
      </c>
      <c r="J74" s="83">
        <v>2.2964375761320435</v>
      </c>
      <c r="K74" s="84">
        <v>0</v>
      </c>
      <c r="L74" s="84">
        <v>3.136364883870288</v>
      </c>
      <c r="M74" s="91">
        <v>0</v>
      </c>
      <c r="N74" s="85">
        <v>16791764.691167764</v>
      </c>
      <c r="O74" s="102">
        <v>2.2964375761320435</v>
      </c>
      <c r="P74" s="91">
        <v>0</v>
      </c>
      <c r="Q74" s="85">
        <v>931571.58778835111</v>
      </c>
      <c r="R74" s="103">
        <v>0</v>
      </c>
      <c r="S74" s="85">
        <v>0</v>
      </c>
      <c r="T74" s="80">
        <v>2.2964375761320435</v>
      </c>
      <c r="U74" s="84">
        <v>2.3421832246293439</v>
      </c>
      <c r="V74" s="85">
        <v>2564844.5333149098</v>
      </c>
      <c r="W74" s="85">
        <v>3456467.063376456</v>
      </c>
      <c r="X74" s="105">
        <f>+F74+G74+H74+I74+N74+Q74+S74+V74+W74</f>
        <v>138329974.73491988</v>
      </c>
    </row>
    <row r="75" spans="1:24" x14ac:dyDescent="0.2">
      <c r="A75" s="82">
        <v>66</v>
      </c>
      <c r="B75" s="60" t="s">
        <v>202</v>
      </c>
      <c r="C75" s="79">
        <v>0.42183572420211324</v>
      </c>
      <c r="D75" s="80">
        <v>1.9639711226940908E-2</v>
      </c>
      <c r="E75" s="80">
        <v>0</v>
      </c>
      <c r="F75" s="81">
        <v>17461710.062873133</v>
      </c>
      <c r="G75" s="81">
        <v>167872.43001309285</v>
      </c>
      <c r="H75" s="81">
        <v>97219.142554450053</v>
      </c>
      <c r="I75" s="81">
        <v>29805.4297997065</v>
      </c>
      <c r="J75" s="83">
        <v>0.42183572420211324</v>
      </c>
      <c r="K75" s="84">
        <v>1.4128243847016086</v>
      </c>
      <c r="L75" s="84">
        <v>1.9639711226940908E-2</v>
      </c>
      <c r="M75" s="91">
        <v>0</v>
      </c>
      <c r="N75" s="85">
        <v>3968394.3505968619</v>
      </c>
      <c r="O75" s="102">
        <v>0.42183572420211324</v>
      </c>
      <c r="P75" s="91">
        <v>1.978623806772376</v>
      </c>
      <c r="Q75" s="85">
        <v>4719457.0881375838</v>
      </c>
      <c r="R75" s="103">
        <v>0</v>
      </c>
      <c r="S75" s="85">
        <v>0</v>
      </c>
      <c r="T75" s="80">
        <v>0.42183572420211324</v>
      </c>
      <c r="U75" s="84">
        <v>0.74206468623458921</v>
      </c>
      <c r="V75" s="85">
        <v>575000.68018560763</v>
      </c>
      <c r="W75" s="85">
        <v>774889.4276691007</v>
      </c>
      <c r="X75" s="105">
        <f>+F75+G75+H75+I75+N75+Q75+S75+V75+W75</f>
        <v>27794348.611829534</v>
      </c>
    </row>
    <row r="76" spans="1:24" x14ac:dyDescent="0.2">
      <c r="A76" s="82">
        <v>67</v>
      </c>
      <c r="B76" s="60" t="s">
        <v>203</v>
      </c>
      <c r="C76" s="79">
        <v>0.23258363313419858</v>
      </c>
      <c r="D76" s="80">
        <v>0</v>
      </c>
      <c r="E76" s="80">
        <v>5.8746110847104965E-3</v>
      </c>
      <c r="F76" s="81">
        <v>16154124.709640363</v>
      </c>
      <c r="G76" s="81">
        <v>173977.22638470921</v>
      </c>
      <c r="H76" s="81">
        <v>85156.567007081961</v>
      </c>
      <c r="I76" s="81">
        <v>27257.136887121997</v>
      </c>
      <c r="J76" s="83">
        <v>0.23258363313419858</v>
      </c>
      <c r="K76" s="84">
        <v>0</v>
      </c>
      <c r="L76" s="84">
        <v>0</v>
      </c>
      <c r="M76" s="91">
        <v>5.8746110847104965E-3</v>
      </c>
      <c r="N76" s="85">
        <v>2828348.0344335674</v>
      </c>
      <c r="O76" s="102">
        <v>0.23258363313419858</v>
      </c>
      <c r="P76" s="91">
        <v>0.82169005320068655</v>
      </c>
      <c r="Q76" s="85">
        <v>1983198.9459460941</v>
      </c>
      <c r="R76" s="103">
        <v>0</v>
      </c>
      <c r="S76" s="85">
        <v>0</v>
      </c>
      <c r="T76" s="80">
        <v>0.23258363313419858</v>
      </c>
      <c r="U76" s="84">
        <v>0.30816730771328305</v>
      </c>
      <c r="V76" s="85">
        <v>283399.68324173044</v>
      </c>
      <c r="W76" s="85">
        <v>381918.53664921218</v>
      </c>
      <c r="X76" s="105">
        <f>+F76+G76+H76+I76+N76+Q76+S76+V76+W76</f>
        <v>21917380.840189878</v>
      </c>
    </row>
    <row r="77" spans="1:24" x14ac:dyDescent="0.2">
      <c r="A77" s="82">
        <v>68</v>
      </c>
      <c r="B77" s="60" t="s">
        <v>204</v>
      </c>
      <c r="C77" s="79">
        <v>0.59615846044046772</v>
      </c>
      <c r="D77" s="80">
        <v>4.0672502249644191</v>
      </c>
      <c r="E77" s="80">
        <v>0</v>
      </c>
      <c r="F77" s="81">
        <v>57966638.233244888</v>
      </c>
      <c r="G77" s="81">
        <v>339606.10134691006</v>
      </c>
      <c r="H77" s="81">
        <v>389164.30702073663</v>
      </c>
      <c r="I77" s="81">
        <v>84562.190401804546</v>
      </c>
      <c r="J77" s="83">
        <v>0.59615846044046772</v>
      </c>
      <c r="K77" s="84">
        <v>0</v>
      </c>
      <c r="L77" s="84">
        <v>4.0672502249644191</v>
      </c>
      <c r="M77" s="91">
        <v>0</v>
      </c>
      <c r="N77" s="85">
        <v>8526576.7689064704</v>
      </c>
      <c r="O77" s="102">
        <v>0.59615846044046772</v>
      </c>
      <c r="P77" s="91">
        <v>0</v>
      </c>
      <c r="Q77" s="85">
        <v>241837.30894240181</v>
      </c>
      <c r="R77" s="103">
        <v>19.269652480951496</v>
      </c>
      <c r="S77" s="85">
        <v>3470016.7392529272</v>
      </c>
      <c r="T77" s="80">
        <v>0.59615846044046772</v>
      </c>
      <c r="U77" s="84">
        <v>0.53062794693323734</v>
      </c>
      <c r="V77" s="85">
        <v>640055.35596821667</v>
      </c>
      <c r="W77" s="85">
        <v>862559.2030650404</v>
      </c>
      <c r="X77" s="105">
        <f>+F77+G77+H77+I77+N77+Q77+S77+V77+W77</f>
        <v>72521016.208149403</v>
      </c>
    </row>
    <row r="78" spans="1:24" x14ac:dyDescent="0.2">
      <c r="A78" s="82">
        <v>69</v>
      </c>
      <c r="B78" s="60" t="s">
        <v>205</v>
      </c>
      <c r="C78" s="79">
        <v>1.0257942455098863</v>
      </c>
      <c r="D78" s="80">
        <v>0.6388096396040015</v>
      </c>
      <c r="E78" s="80">
        <v>0</v>
      </c>
      <c r="F78" s="81">
        <v>46417050.070898421</v>
      </c>
      <c r="G78" s="81">
        <v>418348.56225048751</v>
      </c>
      <c r="H78" s="81">
        <v>267677.17798220745</v>
      </c>
      <c r="I78" s="81">
        <v>76144.788769819905</v>
      </c>
      <c r="J78" s="83">
        <v>1.0257942455098863</v>
      </c>
      <c r="K78" s="84">
        <v>0</v>
      </c>
      <c r="L78" s="84">
        <v>0.6388096396040015</v>
      </c>
      <c r="M78" s="91">
        <v>0</v>
      </c>
      <c r="N78" s="85">
        <v>8475740.6744151376</v>
      </c>
      <c r="O78" s="102">
        <v>1.0257942455098863</v>
      </c>
      <c r="P78" s="91">
        <v>0</v>
      </c>
      <c r="Q78" s="85">
        <v>416123.12216356624</v>
      </c>
      <c r="R78" s="103">
        <v>0</v>
      </c>
      <c r="S78" s="85">
        <v>0</v>
      </c>
      <c r="T78" s="80">
        <v>1.0257942455098863</v>
      </c>
      <c r="U78" s="84">
        <v>1.059471736957708</v>
      </c>
      <c r="V78" s="85">
        <v>1150099.8028025762</v>
      </c>
      <c r="W78" s="85">
        <v>1549911.5195278698</v>
      </c>
      <c r="X78" s="105">
        <f>+F78+G78+H78+I78+N78+Q78+S78+V78+W78</f>
        <v>58771095.718810081</v>
      </c>
    </row>
    <row r="79" spans="1:24" x14ac:dyDescent="0.2">
      <c r="A79" s="82">
        <v>70</v>
      </c>
      <c r="B79" s="60" t="s">
        <v>206</v>
      </c>
      <c r="C79" s="79">
        <v>0.27062569903493888</v>
      </c>
      <c r="D79" s="80">
        <v>0</v>
      </c>
      <c r="E79" s="80">
        <v>1.408959875728304E-2</v>
      </c>
      <c r="F79" s="81">
        <v>16293555.522316854</v>
      </c>
      <c r="G79" s="81">
        <v>156402.92636541728</v>
      </c>
      <c r="H79" s="81">
        <v>89543.027824266348</v>
      </c>
      <c r="I79" s="81">
        <v>29900.678798483324</v>
      </c>
      <c r="J79" s="83">
        <v>0.27062569903493888</v>
      </c>
      <c r="K79" s="84">
        <v>0</v>
      </c>
      <c r="L79" s="84">
        <v>0</v>
      </c>
      <c r="M79" s="91">
        <v>1.408959875728304E-2</v>
      </c>
      <c r="N79" s="85">
        <v>1930550.7875706481</v>
      </c>
      <c r="O79" s="102">
        <v>0.27062569903493888</v>
      </c>
      <c r="P79" s="91">
        <v>0</v>
      </c>
      <c r="Q79" s="85">
        <v>109781.87030493637</v>
      </c>
      <c r="R79" s="103">
        <v>0</v>
      </c>
      <c r="S79" s="85">
        <v>0</v>
      </c>
      <c r="T79" s="80">
        <v>0.27062569903493888</v>
      </c>
      <c r="U79" s="84">
        <v>0.27691506173941655</v>
      </c>
      <c r="V79" s="85">
        <v>302555.59422626894</v>
      </c>
      <c r="W79" s="85">
        <v>407733.65898002021</v>
      </c>
      <c r="X79" s="105">
        <f>+F79+G79+H79+I79+N79+Q79+S79+V79+W79</f>
        <v>19320024.06638689</v>
      </c>
    </row>
    <row r="80" spans="1:24" x14ac:dyDescent="0.2">
      <c r="A80" s="82">
        <v>71</v>
      </c>
      <c r="B80" s="60" t="s">
        <v>207</v>
      </c>
      <c r="C80" s="79">
        <v>0.5550308667764936</v>
      </c>
      <c r="D80" s="80">
        <v>0</v>
      </c>
      <c r="E80" s="80">
        <v>0.34969377955145198</v>
      </c>
      <c r="F80" s="81">
        <v>34590221.342013657</v>
      </c>
      <c r="G80" s="81">
        <v>364370.32522402424</v>
      </c>
      <c r="H80" s="81">
        <v>185788.24117982513</v>
      </c>
      <c r="I80" s="81">
        <v>56211.088193416748</v>
      </c>
      <c r="J80" s="83">
        <v>0.5550308667764936</v>
      </c>
      <c r="K80" s="84">
        <v>0</v>
      </c>
      <c r="L80" s="84">
        <v>0</v>
      </c>
      <c r="M80" s="91">
        <v>0.34969377955145198</v>
      </c>
      <c r="N80" s="85">
        <v>4995477.1629756819</v>
      </c>
      <c r="O80" s="102">
        <v>0.5550308667764936</v>
      </c>
      <c r="P80" s="91">
        <v>0</v>
      </c>
      <c r="Q80" s="85">
        <v>225153.5122088565</v>
      </c>
      <c r="R80" s="103">
        <v>0</v>
      </c>
      <c r="S80" s="85">
        <v>0</v>
      </c>
      <c r="T80" s="80">
        <v>0.5550308667764936</v>
      </c>
      <c r="U80" s="84">
        <v>0.61829418924119028</v>
      </c>
      <c r="V80" s="85">
        <v>637291.4649692208</v>
      </c>
      <c r="W80" s="85">
        <v>858834.49457659083</v>
      </c>
      <c r="X80" s="105">
        <f>+F80+G80+H80+I80+N80+Q80+S80+V80+W80</f>
        <v>41913347.631341271</v>
      </c>
    </row>
    <row r="81" spans="1:24" x14ac:dyDescent="0.2">
      <c r="A81" s="82">
        <v>72</v>
      </c>
      <c r="B81" s="60" t="s">
        <v>208</v>
      </c>
      <c r="C81" s="79">
        <v>0.47499879261957095</v>
      </c>
      <c r="D81" s="80">
        <v>0</v>
      </c>
      <c r="E81" s="80">
        <v>5.5492813567373962E-2</v>
      </c>
      <c r="F81" s="81">
        <v>18328174.116811797</v>
      </c>
      <c r="G81" s="81">
        <v>178362.99350159304</v>
      </c>
      <c r="H81" s="81">
        <v>102026.50413040692</v>
      </c>
      <c r="I81" s="81">
        <v>30340.848730045487</v>
      </c>
      <c r="J81" s="83">
        <v>0.47499879261957095</v>
      </c>
      <c r="K81" s="84">
        <v>5.8352804428443479</v>
      </c>
      <c r="L81" s="84">
        <v>0</v>
      </c>
      <c r="M81" s="91">
        <v>5.5492813567373962E-2</v>
      </c>
      <c r="N81" s="85">
        <v>7646792.7951998264</v>
      </c>
      <c r="O81" s="102">
        <v>0.47499879261957095</v>
      </c>
      <c r="P81" s="91">
        <v>0</v>
      </c>
      <c r="Q81" s="85">
        <v>192687.74559222776</v>
      </c>
      <c r="R81" s="103">
        <v>0</v>
      </c>
      <c r="S81" s="85">
        <v>0</v>
      </c>
      <c r="T81" s="80">
        <v>0.47499879261957095</v>
      </c>
      <c r="U81" s="84">
        <v>0.54999014462240237</v>
      </c>
      <c r="V81" s="85">
        <v>552342.56609899853</v>
      </c>
      <c r="W81" s="85">
        <v>744354.62369118852</v>
      </c>
      <c r="X81" s="105">
        <f>+F81+G81+H81+I81+N81+Q81+S81+V81+W81</f>
        <v>27775082.193756089</v>
      </c>
    </row>
    <row r="82" spans="1:24" x14ac:dyDescent="0.2">
      <c r="A82" s="82">
        <v>73</v>
      </c>
      <c r="B82" s="60" t="s">
        <v>209</v>
      </c>
      <c r="C82" s="79">
        <v>0.18356015475934034</v>
      </c>
      <c r="D82" s="80">
        <v>0</v>
      </c>
      <c r="E82" s="80">
        <v>1.8366111673379867E-2</v>
      </c>
      <c r="F82" s="81">
        <v>12391691.001395617</v>
      </c>
      <c r="G82" s="81">
        <v>122723.25871005448</v>
      </c>
      <c r="H82" s="81">
        <v>67282.528661371834</v>
      </c>
      <c r="I82" s="81">
        <v>22424.078936873673</v>
      </c>
      <c r="J82" s="83">
        <v>0.18356015475934034</v>
      </c>
      <c r="K82" s="84">
        <v>0</v>
      </c>
      <c r="L82" s="84">
        <v>0</v>
      </c>
      <c r="M82" s="91">
        <v>1.8366111673379867E-2</v>
      </c>
      <c r="N82" s="85">
        <v>1419702.4037546662</v>
      </c>
      <c r="O82" s="102">
        <v>0.18356015475934034</v>
      </c>
      <c r="P82" s="91">
        <v>0</v>
      </c>
      <c r="Q82" s="85">
        <v>74462.910118311775</v>
      </c>
      <c r="R82" s="103">
        <v>0</v>
      </c>
      <c r="S82" s="85">
        <v>0</v>
      </c>
      <c r="T82" s="80">
        <v>0.18356015475934034</v>
      </c>
      <c r="U82" s="84">
        <v>0.18951884439934621</v>
      </c>
      <c r="V82" s="85">
        <v>205781.38819434645</v>
      </c>
      <c r="W82" s="85">
        <v>277317.62347028509</v>
      </c>
      <c r="X82" s="105">
        <f>+F82+G82+H82+I82+N82+Q82+S82+V82+W82</f>
        <v>14581385.193241527</v>
      </c>
    </row>
    <row r="83" spans="1:24" x14ac:dyDescent="0.2">
      <c r="A83" s="82">
        <v>74</v>
      </c>
      <c r="B83" s="60" t="s">
        <v>210</v>
      </c>
      <c r="C83" s="79">
        <v>0.86440772815465494</v>
      </c>
      <c r="D83" s="80">
        <v>3.8070543009577413</v>
      </c>
      <c r="E83" s="80">
        <v>0</v>
      </c>
      <c r="F83" s="81">
        <v>63922175.771479636</v>
      </c>
      <c r="G83" s="81">
        <v>434726.93021637847</v>
      </c>
      <c r="H83" s="81">
        <v>414505.61142132804</v>
      </c>
      <c r="I83" s="81">
        <v>90907.993329674893</v>
      </c>
      <c r="J83" s="83">
        <v>0.86440772815465494</v>
      </c>
      <c r="K83" s="84">
        <v>0</v>
      </c>
      <c r="L83" s="84">
        <v>3.8070543009577413</v>
      </c>
      <c r="M83" s="91">
        <v>0</v>
      </c>
      <c r="N83" s="85">
        <v>9388710.3436931502</v>
      </c>
      <c r="O83" s="102">
        <v>0.86440772815465494</v>
      </c>
      <c r="P83" s="91">
        <v>0</v>
      </c>
      <c r="Q83" s="85">
        <v>350655.157441672</v>
      </c>
      <c r="R83" s="103">
        <v>27.940283714303412</v>
      </c>
      <c r="S83" s="85">
        <v>5031395.9882747941</v>
      </c>
      <c r="T83" s="80">
        <v>0.86440772815465494</v>
      </c>
      <c r="U83" s="84">
        <v>0.44288602100337293</v>
      </c>
      <c r="V83" s="85">
        <v>819306.49875206687</v>
      </c>
      <c r="W83" s="85">
        <v>1104123.813729455</v>
      </c>
      <c r="X83" s="105">
        <f>+F83+G83+H83+I83+N83+Q83+S83+V83+W83</f>
        <v>81556508.108338162</v>
      </c>
    </row>
    <row r="84" spans="1:24" x14ac:dyDescent="0.2">
      <c r="A84" s="82">
        <v>75</v>
      </c>
      <c r="B84" s="60" t="s">
        <v>211</v>
      </c>
      <c r="C84" s="79">
        <v>0.5416155286754768</v>
      </c>
      <c r="D84" s="80">
        <v>1.3161698889575741</v>
      </c>
      <c r="E84" s="80">
        <v>0</v>
      </c>
      <c r="F84" s="81">
        <v>30397176.585987899</v>
      </c>
      <c r="G84" s="81">
        <v>225156.2522614245</v>
      </c>
      <c r="H84" s="81">
        <v>190647.48301968837</v>
      </c>
      <c r="I84" s="81">
        <v>45866.847950216004</v>
      </c>
      <c r="J84" s="83">
        <v>0.5416155286754768</v>
      </c>
      <c r="K84" s="84">
        <v>0</v>
      </c>
      <c r="L84" s="84">
        <v>1.3161698889575741</v>
      </c>
      <c r="M84" s="91">
        <v>0</v>
      </c>
      <c r="N84" s="85">
        <v>4370084.3745497875</v>
      </c>
      <c r="O84" s="102">
        <v>0.5416155286754768</v>
      </c>
      <c r="P84" s="91">
        <v>1.962471148129086</v>
      </c>
      <c r="Q84" s="85">
        <v>4730916.1853535715</v>
      </c>
      <c r="R84" s="103">
        <v>0</v>
      </c>
      <c r="S84" s="85">
        <v>0</v>
      </c>
      <c r="T84" s="80">
        <v>0.5416155286754768</v>
      </c>
      <c r="U84" s="84">
        <v>0.73600677996308816</v>
      </c>
      <c r="V84" s="85">
        <v>666072.38588360243</v>
      </c>
      <c r="W84" s="85">
        <v>897620.59014770505</v>
      </c>
      <c r="X84" s="105">
        <f>+F84+G84+H84+I84+N84+Q84+S84+V84+W84</f>
        <v>41523540.70515389</v>
      </c>
    </row>
    <row r="85" spans="1:24" x14ac:dyDescent="0.2">
      <c r="A85" s="82">
        <v>76</v>
      </c>
      <c r="B85" s="60" t="s">
        <v>212</v>
      </c>
      <c r="C85" s="79">
        <v>0.51593473859638772</v>
      </c>
      <c r="D85" s="80">
        <v>0</v>
      </c>
      <c r="E85" s="80">
        <v>2.8605123307913212E-2</v>
      </c>
      <c r="F85" s="81">
        <v>22041111.525606371</v>
      </c>
      <c r="G85" s="81">
        <v>213900.65925535376</v>
      </c>
      <c r="H85" s="81">
        <v>122125.71603766152</v>
      </c>
      <c r="I85" s="81">
        <v>37717.532949332868</v>
      </c>
      <c r="J85" s="83">
        <v>0.51593473859638772</v>
      </c>
      <c r="K85" s="84">
        <v>3.007937530526549</v>
      </c>
      <c r="L85" s="84">
        <v>0</v>
      </c>
      <c r="M85" s="91">
        <v>2.8605123307913212E-2</v>
      </c>
      <c r="N85" s="85">
        <v>6381917.9978451468</v>
      </c>
      <c r="O85" s="102">
        <v>0.51593473859638772</v>
      </c>
      <c r="P85" s="91">
        <v>2.1119780386196068</v>
      </c>
      <c r="Q85" s="85">
        <v>5064175.5278247325</v>
      </c>
      <c r="R85" s="103">
        <v>0</v>
      </c>
      <c r="S85" s="85">
        <v>0</v>
      </c>
      <c r="T85" s="80">
        <v>0.51593473859638772</v>
      </c>
      <c r="U85" s="84">
        <v>0.7920779661087427</v>
      </c>
      <c r="V85" s="85">
        <v>664789.83418868599</v>
      </c>
      <c r="W85" s="85">
        <v>895892.18219432852</v>
      </c>
      <c r="X85" s="105">
        <f>+F85+G85+H85+I85+N85+Q85+S85+V85+W85</f>
        <v>35421630.975901611</v>
      </c>
    </row>
    <row r="86" spans="1:24" x14ac:dyDescent="0.2">
      <c r="A86" s="82">
        <v>77</v>
      </c>
      <c r="B86" s="60" t="s">
        <v>213</v>
      </c>
      <c r="C86" s="79">
        <v>1.2159279159387248</v>
      </c>
      <c r="D86" s="80">
        <v>0.59373000370270479</v>
      </c>
      <c r="E86" s="80">
        <v>0</v>
      </c>
      <c r="F86" s="81">
        <v>45879313.622615911</v>
      </c>
      <c r="G86" s="81">
        <v>404320.97146093717</v>
      </c>
      <c r="H86" s="81">
        <v>267644.39787032641</v>
      </c>
      <c r="I86" s="81">
        <v>74206.069003030381</v>
      </c>
      <c r="J86" s="83">
        <v>1.2159279159387248</v>
      </c>
      <c r="K86" s="84">
        <v>0</v>
      </c>
      <c r="L86" s="84">
        <v>0.59373000370270479</v>
      </c>
      <c r="M86" s="91">
        <v>0</v>
      </c>
      <c r="N86" s="85">
        <v>7771868.595718869</v>
      </c>
      <c r="O86" s="102">
        <v>1.2159279159387248</v>
      </c>
      <c r="P86" s="91">
        <v>4.5133839135815164</v>
      </c>
      <c r="Q86" s="85">
        <v>10868334.530190961</v>
      </c>
      <c r="R86" s="103">
        <v>0</v>
      </c>
      <c r="S86" s="85">
        <v>0</v>
      </c>
      <c r="T86" s="80">
        <v>1.2159279159387248</v>
      </c>
      <c r="U86" s="84">
        <v>1.6927031840132962</v>
      </c>
      <c r="V86" s="85">
        <v>1508778.8217724049</v>
      </c>
      <c r="W86" s="85">
        <v>2033278.9124790025</v>
      </c>
      <c r="X86" s="105">
        <f>+F86+G86+H86+I86+N86+Q86+S86+V86+W86</f>
        <v>68807745.921111435</v>
      </c>
    </row>
    <row r="87" spans="1:24" x14ac:dyDescent="0.2">
      <c r="A87" s="82">
        <v>78</v>
      </c>
      <c r="B87" s="60" t="s">
        <v>214</v>
      </c>
      <c r="C87" s="79">
        <v>4.0167630399002823</v>
      </c>
      <c r="D87" s="80">
        <v>8.4343485870857293</v>
      </c>
      <c r="E87" s="80">
        <v>0</v>
      </c>
      <c r="F87" s="81">
        <v>201022568.82494044</v>
      </c>
      <c r="G87" s="81">
        <v>1570035.000195455</v>
      </c>
      <c r="H87" s="81">
        <v>1248312.2340223342</v>
      </c>
      <c r="I87" s="81">
        <v>287969.22483585391</v>
      </c>
      <c r="J87" s="83">
        <v>4.0167630399002823</v>
      </c>
      <c r="K87" s="84">
        <v>0</v>
      </c>
      <c r="L87" s="84">
        <v>8.4343485870857293</v>
      </c>
      <c r="M87" s="91">
        <v>0</v>
      </c>
      <c r="N87" s="85">
        <v>35660390.27232752</v>
      </c>
      <c r="O87" s="102">
        <v>4.0167630399002823</v>
      </c>
      <c r="P87" s="91">
        <v>0</v>
      </c>
      <c r="Q87" s="85">
        <v>1629437.8570272585</v>
      </c>
      <c r="R87" s="103">
        <v>0</v>
      </c>
      <c r="S87" s="85">
        <v>0</v>
      </c>
      <c r="T87" s="80">
        <v>4.0167630399002823</v>
      </c>
      <c r="U87" s="84">
        <v>2.3128645587583727</v>
      </c>
      <c r="V87" s="85">
        <v>3892066.9423455824</v>
      </c>
      <c r="W87" s="85">
        <v>5245074.7091820296</v>
      </c>
      <c r="X87" s="105">
        <f>+F87+G87+H87+I87+N87+Q87+S87+V87+W87</f>
        <v>250555855.06487644</v>
      </c>
    </row>
    <row r="88" spans="1:24" x14ac:dyDescent="0.2">
      <c r="A88" s="82">
        <v>79</v>
      </c>
      <c r="B88" s="60" t="s">
        <v>215</v>
      </c>
      <c r="C88" s="79">
        <v>0.75133559273179973</v>
      </c>
      <c r="D88" s="80">
        <v>0.67381827393461768</v>
      </c>
      <c r="E88" s="80">
        <v>0</v>
      </c>
      <c r="F88" s="81">
        <v>33120244.748876616</v>
      </c>
      <c r="G88" s="81">
        <v>290568.60269805766</v>
      </c>
      <c r="H88" s="81">
        <v>194511.64609253674</v>
      </c>
      <c r="I88" s="81">
        <v>51962.472046977251</v>
      </c>
      <c r="J88" s="83">
        <v>0.75133559273179973</v>
      </c>
      <c r="K88" s="84">
        <v>0</v>
      </c>
      <c r="L88" s="84">
        <v>0.67381827393461768</v>
      </c>
      <c r="M88" s="91">
        <v>0</v>
      </c>
      <c r="N88" s="85">
        <v>6204757.9833233226</v>
      </c>
      <c r="O88" s="102">
        <v>0.75133559273179973</v>
      </c>
      <c r="P88" s="91">
        <v>0</v>
      </c>
      <c r="Q88" s="85">
        <v>304786.37797852315</v>
      </c>
      <c r="R88" s="103">
        <v>0</v>
      </c>
      <c r="S88" s="85">
        <v>0</v>
      </c>
      <c r="T88" s="80">
        <v>0.75133559273179973</v>
      </c>
      <c r="U88" s="84">
        <v>0.69563074824168858</v>
      </c>
      <c r="V88" s="85">
        <v>815612.6292371637</v>
      </c>
      <c r="W88" s="85">
        <v>1099145.8362540831</v>
      </c>
      <c r="X88" s="105">
        <f>+F88+G88+H88+I88+N88+Q88+S88+V88+W88</f>
        <v>42081590.296507277</v>
      </c>
    </row>
    <row r="89" spans="1:24" x14ac:dyDescent="0.2">
      <c r="A89" s="82">
        <v>80</v>
      </c>
      <c r="B89" s="60" t="s">
        <v>216</v>
      </c>
      <c r="C89" s="79">
        <v>0.60568335049218958</v>
      </c>
      <c r="D89" s="80">
        <v>0.15969843809982004</v>
      </c>
      <c r="E89" s="80">
        <v>0</v>
      </c>
      <c r="F89" s="81">
        <v>27692849.975049488</v>
      </c>
      <c r="G89" s="81">
        <v>278487.76324289199</v>
      </c>
      <c r="H89" s="81">
        <v>152658.27324076445</v>
      </c>
      <c r="I89" s="81">
        <v>44331.323828500339</v>
      </c>
      <c r="J89" s="83">
        <v>0.60568335049218958</v>
      </c>
      <c r="K89" s="84">
        <v>0</v>
      </c>
      <c r="L89" s="84">
        <v>0.15969843809982004</v>
      </c>
      <c r="M89" s="91">
        <v>0</v>
      </c>
      <c r="N89" s="85">
        <v>5210936.8307544943</v>
      </c>
      <c r="O89" s="102">
        <v>0.60568335049218958</v>
      </c>
      <c r="P89" s="91">
        <v>0</v>
      </c>
      <c r="Q89" s="85">
        <v>245701.17053446706</v>
      </c>
      <c r="R89" s="103">
        <v>0</v>
      </c>
      <c r="S89" s="85">
        <v>0</v>
      </c>
      <c r="T89" s="80">
        <v>0.60568335049218958</v>
      </c>
      <c r="U89" s="84">
        <v>0.73325544772757068</v>
      </c>
      <c r="V89" s="85">
        <v>714947.66631682392</v>
      </c>
      <c r="W89" s="85">
        <v>963486.49150601402</v>
      </c>
      <c r="X89" s="105">
        <f>+F89+G89+H89+I89+N89+Q89+S89+V89+W89</f>
        <v>35303399.494473442</v>
      </c>
    </row>
    <row r="90" spans="1:24" x14ac:dyDescent="0.2">
      <c r="A90" s="82">
        <v>81</v>
      </c>
      <c r="B90" s="60" t="s">
        <v>217</v>
      </c>
      <c r="C90" s="79">
        <v>0.84890343026362303</v>
      </c>
      <c r="D90" s="80">
        <v>0.28517137856366953</v>
      </c>
      <c r="E90" s="80">
        <v>0</v>
      </c>
      <c r="F90" s="81">
        <v>33709892.005576424</v>
      </c>
      <c r="G90" s="81">
        <v>317901.48562470736</v>
      </c>
      <c r="H90" s="81">
        <v>191293.85858597612</v>
      </c>
      <c r="I90" s="81">
        <v>54212.527205282124</v>
      </c>
      <c r="J90" s="83">
        <v>0.84890343026362303</v>
      </c>
      <c r="K90" s="84">
        <v>10.998145398033405</v>
      </c>
      <c r="L90" s="84">
        <v>0.28517137856366953</v>
      </c>
      <c r="M90" s="91">
        <v>0</v>
      </c>
      <c r="N90" s="85">
        <v>13153789.106854372</v>
      </c>
      <c r="O90" s="102">
        <v>0.84890343026362303</v>
      </c>
      <c r="P90" s="91">
        <v>3.2178259544608272</v>
      </c>
      <c r="Q90" s="85">
        <v>7741300.7687991662</v>
      </c>
      <c r="R90" s="103">
        <v>0</v>
      </c>
      <c r="S90" s="85">
        <v>0</v>
      </c>
      <c r="T90" s="80">
        <v>0.84890343026362303</v>
      </c>
      <c r="U90" s="84">
        <v>1.2068160703825956</v>
      </c>
      <c r="V90" s="85">
        <v>1061701.8115037039</v>
      </c>
      <c r="W90" s="85">
        <v>1430783.5406486616</v>
      </c>
      <c r="X90" s="105">
        <f>+F90+G90+H90+I90+N90+Q90+S90+V90+W90</f>
        <v>57660875.104798287</v>
      </c>
    </row>
    <row r="91" spans="1:24" x14ac:dyDescent="0.2">
      <c r="A91" s="82">
        <v>82</v>
      </c>
      <c r="B91" s="60" t="s">
        <v>218</v>
      </c>
      <c r="C91" s="79">
        <v>0.2653170581006794</v>
      </c>
      <c r="D91" s="80">
        <v>0</v>
      </c>
      <c r="E91" s="80">
        <v>0</v>
      </c>
      <c r="F91" s="81">
        <v>15754210.683825254</v>
      </c>
      <c r="G91" s="81">
        <v>152402.78565137324</v>
      </c>
      <c r="H91" s="81">
        <v>86347.482462286338</v>
      </c>
      <c r="I91" s="81">
        <v>28772.804625586457</v>
      </c>
      <c r="J91" s="83">
        <v>0.2653170581006794</v>
      </c>
      <c r="K91" s="84">
        <v>0</v>
      </c>
      <c r="L91" s="84">
        <v>0</v>
      </c>
      <c r="M91" s="91">
        <v>0</v>
      </c>
      <c r="N91" s="85">
        <v>1748079.9267780483</v>
      </c>
      <c r="O91" s="102">
        <v>0.2653170581006794</v>
      </c>
      <c r="P91" s="91">
        <v>1.6275467367178742</v>
      </c>
      <c r="Q91" s="85">
        <v>3848930.0175415413</v>
      </c>
      <c r="R91" s="103">
        <v>0</v>
      </c>
      <c r="S91" s="85">
        <v>0</v>
      </c>
      <c r="T91" s="80">
        <v>0.2653170581006794</v>
      </c>
      <c r="U91" s="84">
        <v>0.61039645554695365</v>
      </c>
      <c r="V91" s="85">
        <v>409503.66535045323</v>
      </c>
      <c r="W91" s="85">
        <v>551860.32261628308</v>
      </c>
      <c r="X91" s="105">
        <f>+F91+G91+H91+I91+N91+Q91+S91+V91+W91</f>
        <v>22580107.688850824</v>
      </c>
    </row>
    <row r="92" spans="1:24" x14ac:dyDescent="0.2">
      <c r="A92" s="82">
        <v>83</v>
      </c>
      <c r="B92" s="60" t="s">
        <v>219</v>
      </c>
      <c r="C92" s="79">
        <v>0.35529564722107021</v>
      </c>
      <c r="D92" s="80">
        <v>3.5812270644257009E-2</v>
      </c>
      <c r="E92" s="80">
        <v>0</v>
      </c>
      <c r="F92" s="81">
        <v>17231169.177726462</v>
      </c>
      <c r="G92" s="81">
        <v>161851.3905002345</v>
      </c>
      <c r="H92" s="81">
        <v>96188.999107627242</v>
      </c>
      <c r="I92" s="81">
        <v>30694.917577999087</v>
      </c>
      <c r="J92" s="83">
        <v>0.35529564722107021</v>
      </c>
      <c r="K92" s="84">
        <v>0</v>
      </c>
      <c r="L92" s="84">
        <v>3.5812270644257009E-2</v>
      </c>
      <c r="M92" s="91">
        <v>0</v>
      </c>
      <c r="N92" s="85">
        <v>2080328.5888634541</v>
      </c>
      <c r="O92" s="102">
        <v>0.35529564722107021</v>
      </c>
      <c r="P92" s="91">
        <v>0</v>
      </c>
      <c r="Q92" s="85">
        <v>144129.03431649428</v>
      </c>
      <c r="R92" s="103">
        <v>0</v>
      </c>
      <c r="S92" s="85">
        <v>0</v>
      </c>
      <c r="T92" s="80">
        <v>0.35529564722107021</v>
      </c>
      <c r="U92" s="84">
        <v>0.41309237784185365</v>
      </c>
      <c r="V92" s="85">
        <v>413715.69993317599</v>
      </c>
      <c r="W92" s="85">
        <v>557536.59601838572</v>
      </c>
      <c r="X92" s="105">
        <f>+F92+G92+H92+I92+N92+Q92+S92+V92+W92</f>
        <v>20715614.404043838</v>
      </c>
    </row>
    <row r="93" spans="1:24" x14ac:dyDescent="0.2">
      <c r="A93" s="82">
        <v>84</v>
      </c>
      <c r="B93" s="60" t="s">
        <v>220</v>
      </c>
      <c r="C93" s="79">
        <v>0.15488966076059602</v>
      </c>
      <c r="D93" s="80">
        <v>0</v>
      </c>
      <c r="E93" s="80">
        <v>2.8219810362560903E-2</v>
      </c>
      <c r="F93" s="81">
        <v>19203309.047150295</v>
      </c>
      <c r="G93" s="81">
        <v>230442.55468193087</v>
      </c>
      <c r="H93" s="81">
        <v>96153.962827128271</v>
      </c>
      <c r="I93" s="81">
        <v>30355.724398175171</v>
      </c>
      <c r="J93" s="83">
        <v>0.15488966076059602</v>
      </c>
      <c r="K93" s="84">
        <v>0</v>
      </c>
      <c r="L93" s="84">
        <v>0</v>
      </c>
      <c r="M93" s="91">
        <v>2.8219810362560903E-2</v>
      </c>
      <c r="N93" s="85">
        <v>2923519.9334198073</v>
      </c>
      <c r="O93" s="102">
        <v>0.15488966076059602</v>
      </c>
      <c r="P93" s="91">
        <v>0</v>
      </c>
      <c r="Q93" s="85">
        <v>62832.453495113376</v>
      </c>
      <c r="R93" s="103">
        <v>5.006504367217989</v>
      </c>
      <c r="S93" s="85">
        <v>901555.12542650069</v>
      </c>
      <c r="T93" s="80">
        <v>0.15488966076059602</v>
      </c>
      <c r="U93" s="84">
        <v>0.18014303911873417</v>
      </c>
      <c r="V93" s="85">
        <v>180376.66970965106</v>
      </c>
      <c r="W93" s="85">
        <v>243081.4069838181</v>
      </c>
      <c r="X93" s="105">
        <f>+F93+G93+H93+I93+N93+Q93+S93+V93+W93</f>
        <v>23871626.878092423</v>
      </c>
    </row>
    <row r="94" spans="1:24" x14ac:dyDescent="0.2">
      <c r="A94" s="82">
        <v>85</v>
      </c>
      <c r="B94" s="60" t="s">
        <v>221</v>
      </c>
      <c r="C94" s="79">
        <v>0.20519717863940876</v>
      </c>
      <c r="D94" s="80">
        <v>0</v>
      </c>
      <c r="E94" s="80">
        <v>4.3388129089209993E-3</v>
      </c>
      <c r="F94" s="81">
        <v>13361053.400169209</v>
      </c>
      <c r="G94" s="81">
        <v>140672.24207726415</v>
      </c>
      <c r="H94" s="81">
        <v>71102.322533277576</v>
      </c>
      <c r="I94" s="81">
        <v>22862.953156863779</v>
      </c>
      <c r="J94" s="83">
        <v>0.20519717863940876</v>
      </c>
      <c r="K94" s="84">
        <v>0</v>
      </c>
      <c r="L94" s="84">
        <v>0</v>
      </c>
      <c r="M94" s="91">
        <v>4.3388129089209993E-3</v>
      </c>
      <c r="N94" s="85">
        <v>2272025.7907579299</v>
      </c>
      <c r="O94" s="102">
        <v>0.20519717863940876</v>
      </c>
      <c r="P94" s="91">
        <v>0</v>
      </c>
      <c r="Q94" s="85">
        <v>83240.173171514311</v>
      </c>
      <c r="R94" s="103">
        <v>0</v>
      </c>
      <c r="S94" s="85">
        <v>0</v>
      </c>
      <c r="T94" s="80">
        <v>0.20519717863940876</v>
      </c>
      <c r="U94" s="84">
        <v>0.19543336463467775</v>
      </c>
      <c r="V94" s="85">
        <v>224567.03303646261</v>
      </c>
      <c r="W94" s="85">
        <v>302633.763227552</v>
      </c>
      <c r="X94" s="105">
        <f>+F94+G94+H94+I94+N94+Q94+S94+V94+W94</f>
        <v>16478157.678130075</v>
      </c>
    </row>
    <row r="95" spans="1:24" x14ac:dyDescent="0.2">
      <c r="A95" s="82">
        <v>86</v>
      </c>
      <c r="B95" s="60" t="s">
        <v>222</v>
      </c>
      <c r="C95" s="79">
        <v>0.46089352284478757</v>
      </c>
      <c r="D95" s="80">
        <v>0</v>
      </c>
      <c r="E95" s="80">
        <v>0.12054272862257993</v>
      </c>
      <c r="F95" s="81">
        <v>19451166.750150234</v>
      </c>
      <c r="G95" s="81">
        <v>185141.6038718514</v>
      </c>
      <c r="H95" s="81">
        <v>108881.36446843475</v>
      </c>
      <c r="I95" s="81">
        <v>33046.317728148162</v>
      </c>
      <c r="J95" s="83">
        <v>0.46089352284478757</v>
      </c>
      <c r="K95" s="84">
        <v>0</v>
      </c>
      <c r="L95" s="84">
        <v>0</v>
      </c>
      <c r="M95" s="91">
        <v>0.12054272862257993</v>
      </c>
      <c r="N95" s="85">
        <v>3527427.3214545175</v>
      </c>
      <c r="O95" s="102">
        <v>0.46089352284478757</v>
      </c>
      <c r="P95" s="91">
        <v>0</v>
      </c>
      <c r="Q95" s="85">
        <v>186965.80971343495</v>
      </c>
      <c r="R95" s="103">
        <v>0</v>
      </c>
      <c r="S95" s="85">
        <v>0</v>
      </c>
      <c r="T95" s="80">
        <v>0.46089352284478757</v>
      </c>
      <c r="U95" s="84">
        <v>0.39374064267467901</v>
      </c>
      <c r="V95" s="85">
        <v>489337.7954064454</v>
      </c>
      <c r="W95" s="85">
        <v>659447.36638739542</v>
      </c>
      <c r="X95" s="105">
        <f>+F95+G95+H95+I95+N95+Q95+S95+V95+W95</f>
        <v>24641414.32918046</v>
      </c>
    </row>
    <row r="96" spans="1:24" x14ac:dyDescent="0.2">
      <c r="A96" s="82">
        <v>87</v>
      </c>
      <c r="B96" s="60" t="s">
        <v>223</v>
      </c>
      <c r="C96" s="79">
        <v>0.74353553186449428</v>
      </c>
      <c r="D96" s="80">
        <v>0.51388516644635596</v>
      </c>
      <c r="E96" s="80">
        <v>0</v>
      </c>
      <c r="F96" s="81">
        <v>35423160.397474296</v>
      </c>
      <c r="G96" s="81">
        <v>322882.26989519171</v>
      </c>
      <c r="H96" s="81">
        <v>203536.92311725827</v>
      </c>
      <c r="I96" s="81">
        <v>57734.015383390863</v>
      </c>
      <c r="J96" s="83">
        <v>0.74353553186449428</v>
      </c>
      <c r="K96" s="84">
        <v>0</v>
      </c>
      <c r="L96" s="84">
        <v>0.51388516644635596</v>
      </c>
      <c r="M96" s="91">
        <v>0</v>
      </c>
      <c r="N96" s="85">
        <v>5864298.1121323761</v>
      </c>
      <c r="O96" s="102">
        <v>0.74353553186449428</v>
      </c>
      <c r="P96" s="91">
        <v>0</v>
      </c>
      <c r="Q96" s="85">
        <v>301622.20963250595</v>
      </c>
      <c r="R96" s="103">
        <v>0</v>
      </c>
      <c r="S96" s="85">
        <v>0</v>
      </c>
      <c r="T96" s="80">
        <v>0.74353553186449428</v>
      </c>
      <c r="U96" s="84">
        <v>0.7874192100753058</v>
      </c>
      <c r="V96" s="85">
        <v>840122.94401591574</v>
      </c>
      <c r="W96" s="85">
        <v>1132176.7255127982</v>
      </c>
      <c r="X96" s="105">
        <f>+F96+G96+H96+I96+N96+Q96+S96+V96+W96</f>
        <v>44145533.597163729</v>
      </c>
    </row>
    <row r="97" spans="1:24" x14ac:dyDescent="0.2">
      <c r="A97" s="82">
        <v>88</v>
      </c>
      <c r="B97" s="60" t="s">
        <v>224</v>
      </c>
      <c r="C97" s="79">
        <v>4.3753166978030271E-2</v>
      </c>
      <c r="D97" s="80">
        <v>0</v>
      </c>
      <c r="E97" s="80">
        <v>1.7682683861540042E-2</v>
      </c>
      <c r="F97" s="81">
        <v>12790795.136522388</v>
      </c>
      <c r="G97" s="81">
        <v>146213.22860237412</v>
      </c>
      <c r="H97" s="81">
        <v>64758.297256310572</v>
      </c>
      <c r="I97" s="81">
        <v>22287.998269384592</v>
      </c>
      <c r="J97" s="83">
        <v>4.3753166978030271E-2</v>
      </c>
      <c r="K97" s="84">
        <v>0</v>
      </c>
      <c r="L97" s="84">
        <v>0</v>
      </c>
      <c r="M97" s="91">
        <v>1.7682683861540042E-2</v>
      </c>
      <c r="N97" s="85">
        <v>698192.84852143831</v>
      </c>
      <c r="O97" s="102">
        <v>4.3753166978030271E-2</v>
      </c>
      <c r="P97" s="91">
        <v>0</v>
      </c>
      <c r="Q97" s="85">
        <v>17748.885341418438</v>
      </c>
      <c r="R97" s="103">
        <v>1.4142352722542277</v>
      </c>
      <c r="S97" s="85">
        <v>254670.91701914143</v>
      </c>
      <c r="T97" s="80">
        <v>4.3753166978030271E-2</v>
      </c>
      <c r="U97" s="84">
        <v>4.7223144406740733E-2</v>
      </c>
      <c r="V97" s="85">
        <v>49732.483350204449</v>
      </c>
      <c r="W97" s="85">
        <v>67021.095605249327</v>
      </c>
      <c r="X97" s="105">
        <f>+F97+G97+H97+I97+N97+Q97+S97+V97+W97</f>
        <v>14111420.890487909</v>
      </c>
    </row>
    <row r="98" spans="1:24" x14ac:dyDescent="0.2">
      <c r="A98" s="82">
        <v>89</v>
      </c>
      <c r="B98" s="60" t="s">
        <v>225</v>
      </c>
      <c r="C98" s="79">
        <v>6.6723292169965438</v>
      </c>
      <c r="D98" s="80">
        <v>8.4343485870857293</v>
      </c>
      <c r="E98" s="80">
        <v>0</v>
      </c>
      <c r="F98" s="81">
        <v>381730099.4414885</v>
      </c>
      <c r="G98" s="81">
        <v>3451616.3370675207</v>
      </c>
      <c r="H98" s="81">
        <v>2212241.268220522</v>
      </c>
      <c r="I98" s="81">
        <v>602792.98613005527</v>
      </c>
      <c r="J98" s="83">
        <v>6.6723292169965438</v>
      </c>
      <c r="K98" s="84">
        <v>0</v>
      </c>
      <c r="L98" s="84">
        <v>8.4343485870857293</v>
      </c>
      <c r="M98" s="91">
        <v>0</v>
      </c>
      <c r="N98" s="85">
        <v>57773401.259042777</v>
      </c>
      <c r="O98" s="102">
        <v>6.6723292169965438</v>
      </c>
      <c r="P98" s="91">
        <v>0</v>
      </c>
      <c r="Q98" s="85">
        <v>2706693.3530122112</v>
      </c>
      <c r="R98" s="103">
        <v>0</v>
      </c>
      <c r="S98" s="85">
        <v>0</v>
      </c>
      <c r="T98" s="80">
        <v>6.6723292169965438</v>
      </c>
      <c r="U98" s="84">
        <v>4.2160515796056615</v>
      </c>
      <c r="V98" s="85">
        <v>6589797.9629067387</v>
      </c>
      <c r="W98" s="85">
        <v>8880623.8807987086</v>
      </c>
      <c r="X98" s="105">
        <f>+F98+G98+H98+I98+N98+Q98+S98+V98+W98</f>
        <v>463947266.48866707</v>
      </c>
    </row>
    <row r="99" spans="1:24" x14ac:dyDescent="0.2">
      <c r="A99" s="82">
        <v>90</v>
      </c>
      <c r="B99" s="60" t="s">
        <v>226</v>
      </c>
      <c r="C99" s="79">
        <v>7.3573547099718889E-2</v>
      </c>
      <c r="D99" s="80">
        <v>0</v>
      </c>
      <c r="E99" s="80">
        <v>4.4910579222884406E-3</v>
      </c>
      <c r="F99" s="81">
        <v>10593888.671129312</v>
      </c>
      <c r="G99" s="81">
        <v>109479.37532709514</v>
      </c>
      <c r="H99" s="81">
        <v>55930.692661547779</v>
      </c>
      <c r="I99" s="81">
        <v>19807.50015330745</v>
      </c>
      <c r="J99" s="83">
        <v>7.3573547099718889E-2</v>
      </c>
      <c r="K99" s="84">
        <v>0</v>
      </c>
      <c r="L99" s="84">
        <v>0</v>
      </c>
      <c r="M99" s="91">
        <v>4.4910579222884406E-3</v>
      </c>
      <c r="N99" s="85">
        <v>894176.97719216568</v>
      </c>
      <c r="O99" s="102">
        <v>7.3573547099718889E-2</v>
      </c>
      <c r="P99" s="91">
        <v>0</v>
      </c>
      <c r="Q99" s="85">
        <v>29845.804128648873</v>
      </c>
      <c r="R99" s="103">
        <v>0</v>
      </c>
      <c r="S99" s="85">
        <v>0</v>
      </c>
      <c r="T99" s="80">
        <v>7.3573547099718889E-2</v>
      </c>
      <c r="U99" s="84">
        <v>7.4197844819015618E-2</v>
      </c>
      <c r="V99" s="85">
        <v>81892.584926446623</v>
      </c>
      <c r="W99" s="85">
        <v>110361.08382256798</v>
      </c>
      <c r="X99" s="105">
        <f>+F99+G99+H99+I99+N99+Q99+S99+V99+W99</f>
        <v>11895382.689341092</v>
      </c>
    </row>
    <row r="100" spans="1:24" x14ac:dyDescent="0.2">
      <c r="A100" s="82">
        <v>91</v>
      </c>
      <c r="B100" s="60" t="s">
        <v>227</v>
      </c>
      <c r="C100" s="79">
        <v>0.24697637443971801</v>
      </c>
      <c r="D100" s="80">
        <v>0.29529737036230252</v>
      </c>
      <c r="E100" s="80">
        <v>0</v>
      </c>
      <c r="F100" s="81">
        <v>13342992.637942389</v>
      </c>
      <c r="G100" s="81">
        <v>106597.79274842671</v>
      </c>
      <c r="H100" s="81">
        <v>79877.678992843663</v>
      </c>
      <c r="I100" s="81">
        <v>23077.719293407703</v>
      </c>
      <c r="J100" s="83">
        <v>0.24697637443971801</v>
      </c>
      <c r="K100" s="84">
        <v>0</v>
      </c>
      <c r="L100" s="84">
        <v>0.29529737036230252</v>
      </c>
      <c r="M100" s="91">
        <v>0</v>
      </c>
      <c r="N100" s="85">
        <v>2563975.8994234554</v>
      </c>
      <c r="O100" s="102">
        <v>0.24697637443971801</v>
      </c>
      <c r="P100" s="91">
        <v>0</v>
      </c>
      <c r="Q100" s="85">
        <v>100188.29846467781</v>
      </c>
      <c r="R100" s="103">
        <v>0</v>
      </c>
      <c r="S100" s="85">
        <v>0</v>
      </c>
      <c r="T100" s="80">
        <v>0.24697637443971801</v>
      </c>
      <c r="U100" s="84">
        <v>0.20698306990674112</v>
      </c>
      <c r="V100" s="85">
        <v>260883.52745682688</v>
      </c>
      <c r="W100" s="85">
        <v>351575.04024875525</v>
      </c>
      <c r="X100" s="105">
        <f>+F100+G100+H100+I100+N100+Q100+S100+V100+W100</f>
        <v>16829168.594570782</v>
      </c>
    </row>
    <row r="101" spans="1:24" x14ac:dyDescent="0.2">
      <c r="A101" s="82">
        <v>92</v>
      </c>
      <c r="B101" s="60" t="s">
        <v>228</v>
      </c>
      <c r="C101" s="79">
        <v>0.43891153312783587</v>
      </c>
      <c r="D101" s="80">
        <v>0</v>
      </c>
      <c r="E101" s="80">
        <v>0.13453204064751081</v>
      </c>
      <c r="F101" s="81">
        <v>17100436.695478961</v>
      </c>
      <c r="G101" s="81">
        <v>163281.58602194427</v>
      </c>
      <c r="H101" s="81">
        <v>96067.773332538753</v>
      </c>
      <c r="I101" s="81">
        <v>28237.766592036649</v>
      </c>
      <c r="J101" s="83">
        <v>0.43891153312783587</v>
      </c>
      <c r="K101" s="84">
        <v>0</v>
      </c>
      <c r="L101" s="84">
        <v>0</v>
      </c>
      <c r="M101" s="91">
        <v>0.13453204064751081</v>
      </c>
      <c r="N101" s="85">
        <v>3678291.8702512486</v>
      </c>
      <c r="O101" s="102">
        <v>0.43891153312783587</v>
      </c>
      <c r="P101" s="91">
        <v>0</v>
      </c>
      <c r="Q101" s="85">
        <v>178048.60801102279</v>
      </c>
      <c r="R101" s="103">
        <v>0</v>
      </c>
      <c r="S101" s="85">
        <v>0</v>
      </c>
      <c r="T101" s="80">
        <v>0.43891153312783587</v>
      </c>
      <c r="U101" s="84">
        <v>0.49832961135358045</v>
      </c>
      <c r="V101" s="85">
        <v>507089.83011457149</v>
      </c>
      <c r="W101" s="85">
        <v>683370.57985298894</v>
      </c>
      <c r="X101" s="105">
        <f>+F101+G101+H101+I101+N101+Q101+S101+V101+W101</f>
        <v>22434824.709655315</v>
      </c>
    </row>
    <row r="102" spans="1:24" x14ac:dyDescent="0.2">
      <c r="A102" s="82">
        <v>93</v>
      </c>
      <c r="B102" s="60" t="s">
        <v>229</v>
      </c>
      <c r="C102" s="79">
        <v>0.83544976262517467</v>
      </c>
      <c r="D102" s="80">
        <v>0</v>
      </c>
      <c r="E102" s="80">
        <v>8.1604226164043222E-3</v>
      </c>
      <c r="F102" s="81">
        <v>29046740.922697823</v>
      </c>
      <c r="G102" s="81">
        <v>296484.88125471183</v>
      </c>
      <c r="H102" s="81">
        <v>159698.1413181696</v>
      </c>
      <c r="I102" s="81">
        <v>45243.547468591431</v>
      </c>
      <c r="J102" s="83">
        <v>0.83544976262517467</v>
      </c>
      <c r="K102" s="84">
        <v>0.85809948059374019</v>
      </c>
      <c r="L102" s="84">
        <v>0</v>
      </c>
      <c r="M102" s="91">
        <v>8.1604226164043222E-3</v>
      </c>
      <c r="N102" s="85">
        <v>6715179.2483084342</v>
      </c>
      <c r="O102" s="102">
        <v>0.83544976262517467</v>
      </c>
      <c r="P102" s="91">
        <v>2.9219625389680526</v>
      </c>
      <c r="Q102" s="85">
        <v>7055731.0277613476</v>
      </c>
      <c r="R102" s="103">
        <v>0</v>
      </c>
      <c r="S102" s="85">
        <v>0</v>
      </c>
      <c r="T102" s="80">
        <v>0.83544976262517467</v>
      </c>
      <c r="U102" s="84">
        <v>1.0958552137334079</v>
      </c>
      <c r="V102" s="85">
        <v>1014287.8921840629</v>
      </c>
      <c r="W102" s="85">
        <v>1366887.0165727495</v>
      </c>
      <c r="X102" s="105">
        <f>+F102+G102+H102+I102+N102+Q102+S102+V102+W102</f>
        <v>45700252.677565888</v>
      </c>
    </row>
    <row r="103" spans="1:24" x14ac:dyDescent="0.2">
      <c r="A103" s="82">
        <v>94</v>
      </c>
      <c r="B103" s="60" t="s">
        <v>230</v>
      </c>
      <c r="C103" s="79">
        <v>0.82743888930199605</v>
      </c>
      <c r="D103" s="80">
        <v>0.51573740952062341</v>
      </c>
      <c r="E103" s="80">
        <v>0</v>
      </c>
      <c r="F103" s="81">
        <v>33740039.038210131</v>
      </c>
      <c r="G103" s="81">
        <v>328294.06758938456</v>
      </c>
      <c r="H103" s="81">
        <v>191602.92187983176</v>
      </c>
      <c r="I103" s="81">
        <v>49481.104051477669</v>
      </c>
      <c r="J103" s="83">
        <v>0.82743888930199605</v>
      </c>
      <c r="K103" s="84">
        <v>0</v>
      </c>
      <c r="L103" s="84">
        <v>0.51573740952062341</v>
      </c>
      <c r="M103" s="91">
        <v>0</v>
      </c>
      <c r="N103" s="85">
        <v>6059652.1225158293</v>
      </c>
      <c r="O103" s="102">
        <v>0.82743888930199605</v>
      </c>
      <c r="P103" s="91">
        <v>0</v>
      </c>
      <c r="Q103" s="85">
        <v>335658.39886804251</v>
      </c>
      <c r="R103" s="103">
        <v>0</v>
      </c>
      <c r="S103" s="85">
        <v>0</v>
      </c>
      <c r="T103" s="80">
        <v>0.82743888930199605</v>
      </c>
      <c r="U103" s="84">
        <v>1.0337659213154455</v>
      </c>
      <c r="V103" s="85">
        <v>987381.77670435258</v>
      </c>
      <c r="W103" s="85">
        <v>1330627.4691611857</v>
      </c>
      <c r="X103" s="105">
        <f>+F103+G103+H103+I103+N103+Q103+S103+V103+W103</f>
        <v>43022736.898980238</v>
      </c>
    </row>
    <row r="104" spans="1:24" x14ac:dyDescent="0.2">
      <c r="A104" s="82">
        <v>96</v>
      </c>
      <c r="B104" s="60" t="s">
        <v>231</v>
      </c>
      <c r="C104" s="79">
        <v>1.4863044729803592</v>
      </c>
      <c r="D104" s="80">
        <v>0.15221330971818206</v>
      </c>
      <c r="E104" s="80">
        <v>0</v>
      </c>
      <c r="F104" s="81">
        <v>45203458.780459799</v>
      </c>
      <c r="G104" s="81">
        <v>436993.66834532667</v>
      </c>
      <c r="H104" s="81">
        <v>255735.87067687907</v>
      </c>
      <c r="I104" s="81">
        <v>69202.381976164994</v>
      </c>
      <c r="J104" s="83">
        <v>1.4863044729803592</v>
      </c>
      <c r="K104" s="84">
        <v>6.9670922598754084</v>
      </c>
      <c r="L104" s="84">
        <v>0.15221330971818206</v>
      </c>
      <c r="M104" s="91">
        <v>0</v>
      </c>
      <c r="N104" s="85">
        <v>14474710.533056574</v>
      </c>
      <c r="O104" s="102">
        <v>1.4863044729803592</v>
      </c>
      <c r="P104" s="91">
        <v>5.6704838240798585</v>
      </c>
      <c r="Q104" s="85">
        <v>13637883.52910394</v>
      </c>
      <c r="R104" s="103">
        <v>0</v>
      </c>
      <c r="S104" s="85">
        <v>0</v>
      </c>
      <c r="T104" s="80">
        <v>1.4863044729803592</v>
      </c>
      <c r="U104" s="84">
        <v>2.1266628781638897</v>
      </c>
      <c r="V104" s="85">
        <v>1863448.1858337526</v>
      </c>
      <c r="W104" s="85">
        <v>2511242.7653922681</v>
      </c>
      <c r="X104" s="105">
        <f>+F104+G104+H104+I104+N104+Q104+S104+V104+W104</f>
        <v>78452675.714844704</v>
      </c>
    </row>
    <row r="105" spans="1:24" x14ac:dyDescent="0.2">
      <c r="A105" s="82">
        <v>97</v>
      </c>
      <c r="B105" s="60" t="s">
        <v>232</v>
      </c>
      <c r="C105" s="79">
        <v>1.7090757445320996</v>
      </c>
      <c r="D105" s="80">
        <v>8.4343485870857293</v>
      </c>
      <c r="E105" s="80">
        <v>0</v>
      </c>
      <c r="F105" s="81">
        <v>117306542.09635423</v>
      </c>
      <c r="G105" s="81">
        <v>690256.99092396244</v>
      </c>
      <c r="H105" s="81">
        <v>793413.21564092045</v>
      </c>
      <c r="I105" s="81">
        <v>159864.98259997569</v>
      </c>
      <c r="J105" s="83">
        <v>1.7090757445320996</v>
      </c>
      <c r="K105" s="84">
        <v>0</v>
      </c>
      <c r="L105" s="84">
        <v>8.4343485870857293</v>
      </c>
      <c r="M105" s="91">
        <v>0</v>
      </c>
      <c r="N105" s="85">
        <v>18861834.150319833</v>
      </c>
      <c r="O105" s="102">
        <v>1.7090757445320996</v>
      </c>
      <c r="P105" s="91">
        <v>0</v>
      </c>
      <c r="Q105" s="85">
        <v>693302.71440079436</v>
      </c>
      <c r="R105" s="103">
        <v>0</v>
      </c>
      <c r="S105" s="85">
        <v>0</v>
      </c>
      <c r="T105" s="80">
        <v>1.7090757445320996</v>
      </c>
      <c r="U105" s="84">
        <v>1.4260179662583143</v>
      </c>
      <c r="V105" s="85">
        <v>1803213.4269961687</v>
      </c>
      <c r="W105" s="85">
        <v>2430068.4652394839</v>
      </c>
      <c r="X105" s="105">
        <f>+F105+G105+H105+I105+N105+Q105+S105+V105+W105</f>
        <v>142738496.04247537</v>
      </c>
    </row>
    <row r="106" spans="1:24" x14ac:dyDescent="0.2">
      <c r="A106" s="82">
        <v>98</v>
      </c>
      <c r="B106" s="60" t="s">
        <v>233</v>
      </c>
      <c r="C106" s="79">
        <v>0.13959617532543692</v>
      </c>
      <c r="D106" s="80">
        <v>0</v>
      </c>
      <c r="E106" s="80">
        <v>6.0619653960588609E-3</v>
      </c>
      <c r="F106" s="81">
        <v>12645167.768549824</v>
      </c>
      <c r="G106" s="81">
        <v>131574.04979389237</v>
      </c>
      <c r="H106" s="81">
        <v>67077.073077665031</v>
      </c>
      <c r="I106" s="81">
        <v>22704.474854113192</v>
      </c>
      <c r="J106" s="83">
        <v>0.13959617532543692</v>
      </c>
      <c r="K106" s="84">
        <v>0</v>
      </c>
      <c r="L106" s="84">
        <v>0</v>
      </c>
      <c r="M106" s="91">
        <v>6.0619653960588609E-3</v>
      </c>
      <c r="N106" s="85">
        <v>1090881.9099774829</v>
      </c>
      <c r="O106" s="102">
        <v>0.13959617532543692</v>
      </c>
      <c r="P106" s="91">
        <v>0.51143724051710782</v>
      </c>
      <c r="Q106" s="85">
        <v>1232288.1344235593</v>
      </c>
      <c r="R106" s="103">
        <v>0</v>
      </c>
      <c r="S106" s="85">
        <v>0</v>
      </c>
      <c r="T106" s="80">
        <v>0.13959617532543692</v>
      </c>
      <c r="U106" s="84">
        <v>0.19180983980583036</v>
      </c>
      <c r="V106" s="85">
        <v>172376.91228792458</v>
      </c>
      <c r="W106" s="85">
        <v>232300.67634535645</v>
      </c>
      <c r="X106" s="105">
        <f>+F106+G106+H106+I106+N106+Q106+S106+V106+W106</f>
        <v>15594370.999309817</v>
      </c>
    </row>
    <row r="107" spans="1:24" x14ac:dyDescent="0.2">
      <c r="A107" s="82">
        <v>99</v>
      </c>
      <c r="B107" s="60" t="s">
        <v>234</v>
      </c>
      <c r="C107" s="79">
        <v>1.474096515308434</v>
      </c>
      <c r="D107" s="80">
        <v>0.43999106108989183</v>
      </c>
      <c r="E107" s="80">
        <v>0</v>
      </c>
      <c r="F107" s="81">
        <v>54339812.626370929</v>
      </c>
      <c r="G107" s="81">
        <v>513619.8920492857</v>
      </c>
      <c r="H107" s="81">
        <v>308938.42878204951</v>
      </c>
      <c r="I107" s="81">
        <v>85891.30408466488</v>
      </c>
      <c r="J107" s="83">
        <v>1.474096515308434</v>
      </c>
      <c r="K107" s="84">
        <v>0</v>
      </c>
      <c r="L107" s="84">
        <v>0.43999106108989183</v>
      </c>
      <c r="M107" s="91">
        <v>0</v>
      </c>
      <c r="N107" s="85">
        <v>10338688.16180593</v>
      </c>
      <c r="O107" s="102">
        <v>1.474096515308434</v>
      </c>
      <c r="P107" s="91">
        <v>0</v>
      </c>
      <c r="Q107" s="85">
        <v>597981.17118085071</v>
      </c>
      <c r="R107" s="103">
        <v>0</v>
      </c>
      <c r="S107" s="85">
        <v>0</v>
      </c>
      <c r="T107" s="80">
        <v>1.474096515308434</v>
      </c>
      <c r="U107" s="84">
        <v>1.615472826680272</v>
      </c>
      <c r="V107" s="85">
        <v>1683696.6821494196</v>
      </c>
      <c r="W107" s="85">
        <v>2269003.8522701971</v>
      </c>
      <c r="X107" s="105">
        <f>+F107+G107+H107+I107+N107+Q107+S107+V107+W107</f>
        <v>70137632.118693322</v>
      </c>
    </row>
    <row r="108" spans="1:24" x14ac:dyDescent="0.2">
      <c r="A108" s="82">
        <v>100</v>
      </c>
      <c r="B108" s="60" t="s">
        <v>235</v>
      </c>
      <c r="C108" s="79">
        <v>0.65744739079339842</v>
      </c>
      <c r="D108" s="80">
        <v>1.5928658537950182</v>
      </c>
      <c r="E108" s="80">
        <v>0</v>
      </c>
      <c r="F108" s="81">
        <v>33806282.790237889</v>
      </c>
      <c r="G108" s="81">
        <v>236353.71543349142</v>
      </c>
      <c r="H108" s="81">
        <v>216116.68249606824</v>
      </c>
      <c r="I108" s="81">
        <v>50423.08728011333</v>
      </c>
      <c r="J108" s="83">
        <v>0.65744739079339842</v>
      </c>
      <c r="K108" s="84">
        <v>10.906796703836239</v>
      </c>
      <c r="L108" s="84">
        <v>1.5928658537950182</v>
      </c>
      <c r="M108" s="91">
        <v>0</v>
      </c>
      <c r="N108" s="85">
        <v>15241936.54268375</v>
      </c>
      <c r="O108" s="102">
        <v>0.65744739079339842</v>
      </c>
      <c r="P108" s="91">
        <v>2.4875724821069185</v>
      </c>
      <c r="Q108" s="85">
        <v>5984974.2567861984</v>
      </c>
      <c r="R108" s="103">
        <v>0</v>
      </c>
      <c r="S108" s="85">
        <v>0</v>
      </c>
      <c r="T108" s="80">
        <v>0.65744739079339842</v>
      </c>
      <c r="U108" s="84">
        <v>0.93294121252470519</v>
      </c>
      <c r="V108" s="85">
        <v>821687.22032454051</v>
      </c>
      <c r="W108" s="85">
        <v>1107332.150763314</v>
      </c>
      <c r="X108" s="105">
        <f>+F108+G108+H108+I108+N108+Q108+S108+V108+W108</f>
        <v>57465106.446005367</v>
      </c>
    </row>
    <row r="109" spans="1:24" x14ac:dyDescent="0.2">
      <c r="A109" s="82">
        <v>101</v>
      </c>
      <c r="B109" s="60" t="s">
        <v>236</v>
      </c>
      <c r="C109" s="79">
        <v>11.474138677799608</v>
      </c>
      <c r="D109" s="80">
        <v>0</v>
      </c>
      <c r="E109" s="80">
        <v>94.244464799611293</v>
      </c>
      <c r="F109" s="81">
        <v>1106453475.1103415</v>
      </c>
      <c r="G109" s="81">
        <v>9697288.2496667542</v>
      </c>
      <c r="H109" s="81">
        <v>6599064.1150358915</v>
      </c>
      <c r="I109" s="81">
        <v>1569632.0457102079</v>
      </c>
      <c r="J109" s="83">
        <v>11.474138677799608</v>
      </c>
      <c r="K109" s="84">
        <v>0</v>
      </c>
      <c r="L109" s="84">
        <v>0</v>
      </c>
      <c r="M109" s="91">
        <v>94.244464799611293</v>
      </c>
      <c r="N109" s="85">
        <v>126117635.37949416</v>
      </c>
      <c r="O109" s="102">
        <v>11.474138677799608</v>
      </c>
      <c r="P109" s="91">
        <v>0</v>
      </c>
      <c r="Q109" s="85">
        <v>4654592.7037935313</v>
      </c>
      <c r="R109" s="103">
        <v>0</v>
      </c>
      <c r="S109" s="85">
        <v>0</v>
      </c>
      <c r="T109" s="80">
        <v>11.474138677799608</v>
      </c>
      <c r="U109" s="84">
        <v>4.2324436086871913</v>
      </c>
      <c r="V109" s="85">
        <v>10327086.49480232</v>
      </c>
      <c r="W109" s="85">
        <v>13917114.221262392</v>
      </c>
      <c r="X109" s="105">
        <f>+F109+G109+H109+I109+N109+Q109+S109+V109+W109</f>
        <v>1279335888.320107</v>
      </c>
    </row>
    <row r="110" spans="1:24" x14ac:dyDescent="0.2">
      <c r="A110" s="82">
        <v>102</v>
      </c>
      <c r="B110" s="60" t="s">
        <v>237</v>
      </c>
      <c r="C110" s="79">
        <v>0.80152812199831813</v>
      </c>
      <c r="D110" s="80">
        <v>1.1655003030477891</v>
      </c>
      <c r="E110" s="80">
        <v>0</v>
      </c>
      <c r="F110" s="81">
        <v>38404963.711614311</v>
      </c>
      <c r="G110" s="81">
        <v>311330.15655465273</v>
      </c>
      <c r="H110" s="81">
        <v>232804.55919946637</v>
      </c>
      <c r="I110" s="81">
        <v>59504.089266286537</v>
      </c>
      <c r="J110" s="83">
        <v>0.80152812199831813</v>
      </c>
      <c r="K110" s="84">
        <v>0</v>
      </c>
      <c r="L110" s="84">
        <v>1.1655003030477891</v>
      </c>
      <c r="M110" s="91">
        <v>0</v>
      </c>
      <c r="N110" s="85">
        <v>6659611.5110663846</v>
      </c>
      <c r="O110" s="102">
        <v>0.80152812199831813</v>
      </c>
      <c r="P110" s="91">
        <v>0</v>
      </c>
      <c r="Q110" s="85">
        <v>325147.45143852092</v>
      </c>
      <c r="R110" s="103">
        <v>0</v>
      </c>
      <c r="S110" s="85">
        <v>0</v>
      </c>
      <c r="T110" s="80">
        <v>0.80152812199831813</v>
      </c>
      <c r="U110" s="84">
        <v>0.76516328381248011</v>
      </c>
      <c r="V110" s="85">
        <v>877780.26617156039</v>
      </c>
      <c r="W110" s="85">
        <v>1182924.9451554585</v>
      </c>
      <c r="X110" s="105">
        <f>+F110+G110+H110+I110+N110+Q110+S110+V110+W110</f>
        <v>48054066.690466642</v>
      </c>
    </row>
    <row r="111" spans="1:24" x14ac:dyDescent="0.2">
      <c r="A111" s="82">
        <v>103</v>
      </c>
      <c r="B111" s="60" t="s">
        <v>238</v>
      </c>
      <c r="C111" s="79">
        <v>0.60857723056826607</v>
      </c>
      <c r="D111" s="80">
        <v>0</v>
      </c>
      <c r="E111" s="80">
        <v>0.10976892208210021</v>
      </c>
      <c r="F111" s="81">
        <v>24362766.865913797</v>
      </c>
      <c r="G111" s="81">
        <v>237198.20671536136</v>
      </c>
      <c r="H111" s="81">
        <v>135556.69837934501</v>
      </c>
      <c r="I111" s="81">
        <v>40386.948617738424</v>
      </c>
      <c r="J111" s="83">
        <v>0.60857723056826607</v>
      </c>
      <c r="K111" s="84">
        <v>0</v>
      </c>
      <c r="L111" s="84">
        <v>0</v>
      </c>
      <c r="M111" s="91">
        <v>0.10976892208210021</v>
      </c>
      <c r="N111" s="85">
        <v>3374700.114357485</v>
      </c>
      <c r="O111" s="102">
        <v>0.60857723056826607</v>
      </c>
      <c r="P111" s="91">
        <v>0</v>
      </c>
      <c r="Q111" s="85">
        <v>246875.10031394765</v>
      </c>
      <c r="R111" s="103">
        <v>0</v>
      </c>
      <c r="S111" s="85">
        <v>0</v>
      </c>
      <c r="T111" s="80">
        <v>0.60857723056826607</v>
      </c>
      <c r="U111" s="84">
        <v>0.65235259672122103</v>
      </c>
      <c r="V111" s="85">
        <v>690250.11618522299</v>
      </c>
      <c r="W111" s="85">
        <v>930203.27785811468</v>
      </c>
      <c r="X111" s="105">
        <f>+F111+G111+H111+I111+N111+Q111+S111+V111+W111</f>
        <v>30017937.328341011</v>
      </c>
    </row>
    <row r="112" spans="1:24" x14ac:dyDescent="0.2">
      <c r="A112" s="82">
        <v>104</v>
      </c>
      <c r="B112" s="60" t="s">
        <v>239</v>
      </c>
      <c r="C112" s="79">
        <v>0.29352759765024605</v>
      </c>
      <c r="D112" s="80">
        <v>0.32981775501751204</v>
      </c>
      <c r="E112" s="80">
        <v>0</v>
      </c>
      <c r="F112" s="81">
        <v>18777277.788004026</v>
      </c>
      <c r="G112" s="81">
        <v>168148.17550362693</v>
      </c>
      <c r="H112" s="81">
        <v>108019.82155327544</v>
      </c>
      <c r="I112" s="81">
        <v>31740.013638450953</v>
      </c>
      <c r="J112" s="83">
        <v>0.29352759765024605</v>
      </c>
      <c r="K112" s="84">
        <v>0</v>
      </c>
      <c r="L112" s="84">
        <v>0.32981775501751204</v>
      </c>
      <c r="M112" s="91">
        <v>0</v>
      </c>
      <c r="N112" s="85">
        <v>2837337.3460680055</v>
      </c>
      <c r="O112" s="102">
        <v>0.29352759765024605</v>
      </c>
      <c r="P112" s="91">
        <v>0</v>
      </c>
      <c r="Q112" s="85">
        <v>119072.24173857417</v>
      </c>
      <c r="R112" s="103">
        <v>0</v>
      </c>
      <c r="S112" s="85">
        <v>0</v>
      </c>
      <c r="T112" s="80">
        <v>0.29352759765024605</v>
      </c>
      <c r="U112" s="84">
        <v>0.30587112346143341</v>
      </c>
      <c r="V112" s="85">
        <v>329998.78895687754</v>
      </c>
      <c r="W112" s="85">
        <v>444716.99168033735</v>
      </c>
      <c r="X112" s="105">
        <f>+F112+G112+H112+I112+N112+Q112+S112+V112+W112</f>
        <v>22816311.167143174</v>
      </c>
    </row>
    <row r="113" spans="1:24" x14ac:dyDescent="0.2">
      <c r="A113" s="82">
        <v>105</v>
      </c>
      <c r="B113" s="60" t="s">
        <v>240</v>
      </c>
      <c r="C113" s="79">
        <v>0.29417919978658114</v>
      </c>
      <c r="D113" s="80">
        <v>0</v>
      </c>
      <c r="E113" s="80">
        <v>2.9518741610190833E-2</v>
      </c>
      <c r="F113" s="81">
        <v>14811360.141488265</v>
      </c>
      <c r="G113" s="81">
        <v>142606.09062283565</v>
      </c>
      <c r="H113" s="81">
        <v>81834.084276760084</v>
      </c>
      <c r="I113" s="81">
        <v>26248.848338011561</v>
      </c>
      <c r="J113" s="83">
        <v>0.29417919978658114</v>
      </c>
      <c r="K113" s="84">
        <v>0</v>
      </c>
      <c r="L113" s="84">
        <v>0</v>
      </c>
      <c r="M113" s="91">
        <v>2.9518741610190833E-2</v>
      </c>
      <c r="N113" s="85">
        <v>2001621.1071932423</v>
      </c>
      <c r="O113" s="102">
        <v>0.29417919978658114</v>
      </c>
      <c r="P113" s="91">
        <v>0</v>
      </c>
      <c r="Q113" s="85">
        <v>119336.5702981923</v>
      </c>
      <c r="R113" s="103">
        <v>0</v>
      </c>
      <c r="S113" s="85">
        <v>0</v>
      </c>
      <c r="T113" s="80">
        <v>0.29417919978658114</v>
      </c>
      <c r="U113" s="84">
        <v>0.29363704200431051</v>
      </c>
      <c r="V113" s="85">
        <v>326430.34788561607</v>
      </c>
      <c r="W113" s="85">
        <v>439908.04561354633</v>
      </c>
      <c r="X113" s="105">
        <f>+F113+G113+H113+I113+N113+Q113+S113+V113+W113</f>
        <v>17949345.235716466</v>
      </c>
    </row>
    <row r="114" spans="1:24" x14ac:dyDescent="0.2">
      <c r="A114" s="82">
        <v>106</v>
      </c>
      <c r="B114" s="60" t="s">
        <v>241</v>
      </c>
      <c r="C114" s="79">
        <v>1.2458824494414238</v>
      </c>
      <c r="D114" s="80">
        <v>0</v>
      </c>
      <c r="E114" s="80">
        <v>0.24331302877994143</v>
      </c>
      <c r="F114" s="81">
        <v>47210552.800895877</v>
      </c>
      <c r="G114" s="81">
        <v>463230.71788729884</v>
      </c>
      <c r="H114" s="81">
        <v>262805.92040813545</v>
      </c>
      <c r="I114" s="81">
        <v>76444.012008121994</v>
      </c>
      <c r="J114" s="83">
        <v>1.2458824494414238</v>
      </c>
      <c r="K114" s="84">
        <v>0</v>
      </c>
      <c r="L114" s="84">
        <v>0</v>
      </c>
      <c r="M114" s="91">
        <v>0.24331302877994143</v>
      </c>
      <c r="N114" s="85">
        <v>8594282.6237838324</v>
      </c>
      <c r="O114" s="102">
        <v>1.2458824494414238</v>
      </c>
      <c r="P114" s="91">
        <v>0</v>
      </c>
      <c r="Q114" s="85">
        <v>505403.98035929527</v>
      </c>
      <c r="R114" s="103">
        <v>0</v>
      </c>
      <c r="S114" s="85">
        <v>0</v>
      </c>
      <c r="T114" s="80">
        <v>1.2458824494414238</v>
      </c>
      <c r="U114" s="84">
        <v>1.4434976805398179</v>
      </c>
      <c r="V114" s="85">
        <v>1449054.8931116066</v>
      </c>
      <c r="W114" s="85">
        <v>1952793.023517658</v>
      </c>
      <c r="X114" s="105">
        <f>+F114+G114+H114+I114+N114+Q114+S114+V114+W114</f>
        <v>60514567.971971832</v>
      </c>
    </row>
    <row r="115" spans="1:24" x14ac:dyDescent="0.2">
      <c r="A115" s="82">
        <v>107</v>
      </c>
      <c r="B115" s="60" t="s">
        <v>242</v>
      </c>
      <c r="C115" s="79">
        <v>1.3021118808533996</v>
      </c>
      <c r="D115" s="80">
        <v>0</v>
      </c>
      <c r="E115" s="80">
        <v>0.28846578837007963</v>
      </c>
      <c r="F115" s="81">
        <v>49466672.233699471</v>
      </c>
      <c r="G115" s="81">
        <v>505136.69670643547</v>
      </c>
      <c r="H115" s="81">
        <v>272078.26706335845</v>
      </c>
      <c r="I115" s="81">
        <v>76760.726259323565</v>
      </c>
      <c r="J115" s="83">
        <v>1.3021118808533996</v>
      </c>
      <c r="K115" s="84">
        <v>0</v>
      </c>
      <c r="L115" s="84">
        <v>0</v>
      </c>
      <c r="M115" s="91">
        <v>0.28846578837007963</v>
      </c>
      <c r="N115" s="85">
        <v>8851400.9785888344</v>
      </c>
      <c r="O115" s="102">
        <v>1.3021118808533996</v>
      </c>
      <c r="P115" s="91">
        <v>0</v>
      </c>
      <c r="Q115" s="85">
        <v>528213.98018046108</v>
      </c>
      <c r="R115" s="103">
        <v>0</v>
      </c>
      <c r="S115" s="85">
        <v>0</v>
      </c>
      <c r="T115" s="80">
        <v>1.3021118808533996</v>
      </c>
      <c r="U115" s="84">
        <v>1.4707016303612996</v>
      </c>
      <c r="V115" s="85">
        <v>1501815.7098476631</v>
      </c>
      <c r="W115" s="85">
        <v>2023895.1986851033</v>
      </c>
      <c r="X115" s="105">
        <f>+F115+G115+H115+I115+N115+Q115+S115+V115+W115</f>
        <v>63225973.791030653</v>
      </c>
    </row>
    <row r="116" spans="1:24" x14ac:dyDescent="0.2">
      <c r="A116" s="82">
        <v>108</v>
      </c>
      <c r="B116" s="60" t="s">
        <v>243</v>
      </c>
      <c r="C116" s="79">
        <v>2.0091001987769812</v>
      </c>
      <c r="D116" s="80">
        <v>3.1342015590777601</v>
      </c>
      <c r="E116" s="80">
        <v>0</v>
      </c>
      <c r="F116" s="81">
        <v>91796752.396006674</v>
      </c>
      <c r="G116" s="81">
        <v>735662.24255053548</v>
      </c>
      <c r="H116" s="81">
        <v>561912.07536061422</v>
      </c>
      <c r="I116" s="81">
        <v>136825.78559476114</v>
      </c>
      <c r="J116" s="83">
        <v>2.0091001987769812</v>
      </c>
      <c r="K116" s="84">
        <v>0</v>
      </c>
      <c r="L116" s="84">
        <v>3.1342015590777601</v>
      </c>
      <c r="M116" s="91">
        <v>0</v>
      </c>
      <c r="N116" s="85">
        <v>16732745.415140972</v>
      </c>
      <c r="O116" s="102">
        <v>2.0091001987769812</v>
      </c>
      <c r="P116" s="91">
        <v>0</v>
      </c>
      <c r="Q116" s="85">
        <v>815010.46736614942</v>
      </c>
      <c r="R116" s="103">
        <v>0</v>
      </c>
      <c r="S116" s="85">
        <v>0</v>
      </c>
      <c r="T116" s="80">
        <v>2.0091001987769812</v>
      </c>
      <c r="U116" s="84">
        <v>1.8490269133129786</v>
      </c>
      <c r="V116" s="85">
        <v>2177276.884607356</v>
      </c>
      <c r="W116" s="85">
        <v>2934168.4229763909</v>
      </c>
      <c r="X116" s="105">
        <f>+F116+G116+H116+I116+N116+Q116+S116+V116+W116</f>
        <v>115890353.68960345</v>
      </c>
    </row>
    <row r="117" spans="1:24" x14ac:dyDescent="0.2">
      <c r="A117" s="82">
        <v>109</v>
      </c>
      <c r="B117" s="60" t="s">
        <v>244</v>
      </c>
      <c r="C117" s="79">
        <v>0.72506069482252267</v>
      </c>
      <c r="D117" s="80">
        <v>0</v>
      </c>
      <c r="E117" s="80">
        <v>0.23067925433453104</v>
      </c>
      <c r="F117" s="81">
        <v>31489686.137599371</v>
      </c>
      <c r="G117" s="81">
        <v>290970.6539810315</v>
      </c>
      <c r="H117" s="81">
        <v>177748.89412923937</v>
      </c>
      <c r="I117" s="81">
        <v>54936.587207840385</v>
      </c>
      <c r="J117" s="83">
        <v>0.72506069482252267</v>
      </c>
      <c r="K117" s="84">
        <v>0</v>
      </c>
      <c r="L117" s="84">
        <v>0</v>
      </c>
      <c r="M117" s="91">
        <v>0.23067925433453104</v>
      </c>
      <c r="N117" s="85">
        <v>4696942.4264190346</v>
      </c>
      <c r="O117" s="102">
        <v>0.72506069482252267</v>
      </c>
      <c r="P117" s="91">
        <v>2.5936431057203384</v>
      </c>
      <c r="Q117" s="85">
        <v>6256230.6825020416</v>
      </c>
      <c r="R117" s="103">
        <v>0</v>
      </c>
      <c r="S117" s="85">
        <v>0</v>
      </c>
      <c r="T117" s="80">
        <v>0.72506069482252267</v>
      </c>
      <c r="U117" s="84">
        <v>0.97272202571465516</v>
      </c>
      <c r="V117" s="85">
        <v>887484.27594759536</v>
      </c>
      <c r="W117" s="85">
        <v>1196002.3811317426</v>
      </c>
      <c r="X117" s="105">
        <f>+F117+G117+H117+I117+N117+Q117+S117+V117+W117</f>
        <v>45050002.038917892</v>
      </c>
    </row>
    <row r="118" spans="1:24" x14ac:dyDescent="0.2">
      <c r="A118" s="82">
        <v>110</v>
      </c>
      <c r="B118" s="60" t="s">
        <v>245</v>
      </c>
      <c r="C118" s="79">
        <v>0.13802466429074642</v>
      </c>
      <c r="D118" s="80">
        <v>4.6306076856702559E-3</v>
      </c>
      <c r="E118" s="80">
        <v>0</v>
      </c>
      <c r="F118" s="81">
        <v>15481964.271303251</v>
      </c>
      <c r="G118" s="81">
        <v>179642.91767139986</v>
      </c>
      <c r="H118" s="81">
        <v>78637.604072259754</v>
      </c>
      <c r="I118" s="81">
        <v>25348.220010767927</v>
      </c>
      <c r="J118" s="83">
        <v>0.13802466429074642</v>
      </c>
      <c r="K118" s="84">
        <v>0</v>
      </c>
      <c r="L118" s="84">
        <v>4.6306076856702559E-3</v>
      </c>
      <c r="M118" s="91">
        <v>0</v>
      </c>
      <c r="N118" s="85">
        <v>1176293.9515451035</v>
      </c>
      <c r="O118" s="102">
        <v>0.13802466429074642</v>
      </c>
      <c r="P118" s="91">
        <v>0.48871059202426415</v>
      </c>
      <c r="Q118" s="85">
        <v>1179408.0519220326</v>
      </c>
      <c r="R118" s="103">
        <v>0</v>
      </c>
      <c r="S118" s="85">
        <v>0</v>
      </c>
      <c r="T118" s="80">
        <v>0.13802466429074642</v>
      </c>
      <c r="U118" s="84">
        <v>0.18328641901948281</v>
      </c>
      <c r="V118" s="85">
        <v>168316.653845277</v>
      </c>
      <c r="W118" s="85">
        <v>226828.94135576262</v>
      </c>
      <c r="X118" s="105">
        <f>+F118+G118+H118+I118+N118+Q118+S118+V118+W118</f>
        <v>18516440.611725852</v>
      </c>
    </row>
    <row r="119" spans="1:24" x14ac:dyDescent="0.2">
      <c r="A119" s="82">
        <v>111</v>
      </c>
      <c r="B119" s="60" t="s">
        <v>246</v>
      </c>
      <c r="C119" s="79">
        <v>0.78790197144142826</v>
      </c>
      <c r="D119" s="80">
        <v>0</v>
      </c>
      <c r="E119" s="80">
        <v>8.4913445054132057E-3</v>
      </c>
      <c r="F119" s="81">
        <v>24683468.109176274</v>
      </c>
      <c r="G119" s="81">
        <v>237236.54847039675</v>
      </c>
      <c r="H119" s="81">
        <v>138956.9863210154</v>
      </c>
      <c r="I119" s="81">
        <v>39574.472841219431</v>
      </c>
      <c r="J119" s="83">
        <v>0.78790197144142826</v>
      </c>
      <c r="K119" s="84">
        <v>0.89289717605926522</v>
      </c>
      <c r="L119" s="84">
        <v>0</v>
      </c>
      <c r="M119" s="91">
        <v>8.4913445054132057E-3</v>
      </c>
      <c r="N119" s="85">
        <v>4825739.2193304645</v>
      </c>
      <c r="O119" s="102">
        <v>0.78790197144142826</v>
      </c>
      <c r="P119" s="91">
        <v>3.0857873499544404</v>
      </c>
      <c r="Q119" s="85">
        <v>7413032.9461069265</v>
      </c>
      <c r="R119" s="103">
        <v>0</v>
      </c>
      <c r="S119" s="85">
        <v>0</v>
      </c>
      <c r="T119" s="80">
        <v>0.78790197144142826</v>
      </c>
      <c r="U119" s="84">
        <v>1.1572962044593627</v>
      </c>
      <c r="V119" s="85">
        <v>997799.47281259869</v>
      </c>
      <c r="W119" s="85">
        <v>1344666.6918145288</v>
      </c>
      <c r="X119" s="105">
        <f>+F119+G119+H119+I119+N119+Q119+S119+V119+W119</f>
        <v>39680474.446873426</v>
      </c>
    </row>
    <row r="120" spans="1:24" x14ac:dyDescent="0.2">
      <c r="A120" s="82">
        <v>112</v>
      </c>
      <c r="B120" s="60" t="s">
        <v>247</v>
      </c>
      <c r="C120" s="79">
        <v>0.66748972960044528</v>
      </c>
      <c r="D120" s="80">
        <v>2.6071927927962279E-3</v>
      </c>
      <c r="E120" s="80">
        <v>0</v>
      </c>
      <c r="F120" s="81">
        <v>19400828.086805124</v>
      </c>
      <c r="G120" s="81">
        <v>176280.30049433923</v>
      </c>
      <c r="H120" s="81">
        <v>111403.02224393997</v>
      </c>
      <c r="I120" s="81">
        <v>31992.439051052697</v>
      </c>
      <c r="J120" s="83">
        <v>0.66748972960044528</v>
      </c>
      <c r="K120" s="84">
        <v>7.0180547893747156E-2</v>
      </c>
      <c r="L120" s="84">
        <v>2.6071927927962279E-3</v>
      </c>
      <c r="M120" s="91">
        <v>0</v>
      </c>
      <c r="N120" s="85">
        <v>1944212.5308361896</v>
      </c>
      <c r="O120" s="102">
        <v>0.66748972960044528</v>
      </c>
      <c r="P120" s="91">
        <v>3.2103028061266956</v>
      </c>
      <c r="Q120" s="85">
        <v>7650414.849801939</v>
      </c>
      <c r="R120" s="103">
        <v>0</v>
      </c>
      <c r="S120" s="85">
        <v>0</v>
      </c>
      <c r="T120" s="80">
        <v>0.66748972960044528</v>
      </c>
      <c r="U120" s="84">
        <v>1.2039945826955702</v>
      </c>
      <c r="V120" s="85">
        <v>919772.51668250584</v>
      </c>
      <c r="W120" s="85">
        <v>1239515.0538044786</v>
      </c>
      <c r="X120" s="105">
        <f>+F120+G120+H120+I120+N120+Q120+S120+V120+W120</f>
        <v>31474418.799719572</v>
      </c>
    </row>
    <row r="121" spans="1:24" x14ac:dyDescent="0.2">
      <c r="A121" s="82">
        <v>113</v>
      </c>
      <c r="B121" s="60" t="s">
        <v>248</v>
      </c>
      <c r="C121" s="79">
        <v>0.1286339276200347</v>
      </c>
      <c r="D121" s="80">
        <v>0</v>
      </c>
      <c r="E121" s="80">
        <v>0</v>
      </c>
      <c r="F121" s="81">
        <v>4682888.9667073321</v>
      </c>
      <c r="G121" s="81">
        <v>38851.12981390029</v>
      </c>
      <c r="H121" s="81">
        <v>27228.399429226025</v>
      </c>
      <c r="I121" s="81">
        <v>8813.8217342911194</v>
      </c>
      <c r="J121" s="83">
        <v>0.1286339276200347</v>
      </c>
      <c r="K121" s="84">
        <v>0</v>
      </c>
      <c r="L121" s="84">
        <v>0</v>
      </c>
      <c r="M121" s="91">
        <v>0</v>
      </c>
      <c r="N121" s="85">
        <v>552814.84088459611</v>
      </c>
      <c r="O121" s="102">
        <v>0.1286339276200347</v>
      </c>
      <c r="P121" s="91">
        <v>0</v>
      </c>
      <c r="Q121" s="85">
        <v>52181.567416382197</v>
      </c>
      <c r="R121" s="103">
        <v>0</v>
      </c>
      <c r="S121" s="85">
        <v>0</v>
      </c>
      <c r="T121" s="80">
        <v>0.1286339276200347</v>
      </c>
      <c r="U121" s="84">
        <v>0.16431571759236308</v>
      </c>
      <c r="V121" s="85">
        <v>154699.80549648387</v>
      </c>
      <c r="W121" s="85">
        <v>208478.4381524495</v>
      </c>
      <c r="X121" s="105">
        <f>+F121+G121+H121+I121+N121+Q121+S121+V121+W121</f>
        <v>5725956.9696346615</v>
      </c>
    </row>
    <row r="122" spans="1:24" x14ac:dyDescent="0.2">
      <c r="A122" s="82">
        <v>114</v>
      </c>
      <c r="B122" s="60" t="s">
        <v>249</v>
      </c>
      <c r="C122" s="79">
        <v>0.38699417467690117</v>
      </c>
      <c r="D122" s="80">
        <v>0.21108134809866053</v>
      </c>
      <c r="E122" s="80">
        <v>0</v>
      </c>
      <c r="F122" s="81">
        <v>14603939.281094234</v>
      </c>
      <c r="G122" s="81">
        <v>130664.52338038667</v>
      </c>
      <c r="H122" s="81">
        <v>85054.982250515022</v>
      </c>
      <c r="I122" s="81">
        <v>22972.89038287451</v>
      </c>
      <c r="J122" s="83">
        <v>0.38699417467690117</v>
      </c>
      <c r="K122" s="84">
        <v>0</v>
      </c>
      <c r="L122" s="84">
        <v>0.21108134809866053</v>
      </c>
      <c r="M122" s="91">
        <v>0</v>
      </c>
      <c r="N122" s="85">
        <v>2655722.6693391926</v>
      </c>
      <c r="O122" s="102">
        <v>0.38699417467690117</v>
      </c>
      <c r="P122" s="91">
        <v>0</v>
      </c>
      <c r="Q122" s="85">
        <v>156987.84130497702</v>
      </c>
      <c r="R122" s="103">
        <v>0</v>
      </c>
      <c r="S122" s="85">
        <v>0</v>
      </c>
      <c r="T122" s="80">
        <v>0.38699417467690117</v>
      </c>
      <c r="U122" s="84">
        <v>0.45908336234462255</v>
      </c>
      <c r="V122" s="85">
        <v>453669.26297137287</v>
      </c>
      <c r="W122" s="85">
        <v>611379.30379747227</v>
      </c>
      <c r="X122" s="105">
        <f>+F122+G122+H122+I122+N122+Q122+S122+V122+W122</f>
        <v>18720390.754521023</v>
      </c>
    </row>
    <row r="123" spans="1:24" x14ac:dyDescent="0.2">
      <c r="A123" s="82">
        <v>115</v>
      </c>
      <c r="B123" s="60" t="s">
        <v>250</v>
      </c>
      <c r="C123" s="79">
        <v>0.24808793102523077</v>
      </c>
      <c r="D123" s="80">
        <v>0.42743801690037531</v>
      </c>
      <c r="E123" s="80">
        <v>0</v>
      </c>
      <c r="F123" s="81">
        <v>13423331.474562043</v>
      </c>
      <c r="G123" s="81">
        <v>105752.12656716452</v>
      </c>
      <c r="H123" s="81">
        <v>81789.941673686873</v>
      </c>
      <c r="I123" s="81">
        <v>21466.403704258882</v>
      </c>
      <c r="J123" s="83">
        <v>0.24808793102523077</v>
      </c>
      <c r="K123" s="84">
        <v>0</v>
      </c>
      <c r="L123" s="84">
        <v>0.42743801690037531</v>
      </c>
      <c r="M123" s="91">
        <v>0</v>
      </c>
      <c r="N123" s="85">
        <v>1968811.9527397098</v>
      </c>
      <c r="O123" s="102">
        <v>0.24808793102523077</v>
      </c>
      <c r="P123" s="91">
        <v>0.9708946945342174</v>
      </c>
      <c r="Q123" s="85">
        <v>2332470.6169860344</v>
      </c>
      <c r="R123" s="103">
        <v>0</v>
      </c>
      <c r="S123" s="85">
        <v>0</v>
      </c>
      <c r="T123" s="80">
        <v>0.24808793102523077</v>
      </c>
      <c r="U123" s="84">
        <v>0.36412513808858915</v>
      </c>
      <c r="V123" s="85">
        <v>314087.24652230804</v>
      </c>
      <c r="W123" s="85">
        <v>423274.08485372941</v>
      </c>
      <c r="X123" s="105">
        <f>+F123+G123+H123+I123+N123+Q123+S123+V123+W123</f>
        <v>18670983.847608939</v>
      </c>
    </row>
    <row r="124" spans="1:24" x14ac:dyDescent="0.2">
      <c r="A124" s="82">
        <v>116</v>
      </c>
      <c r="B124" s="60" t="s">
        <v>251</v>
      </c>
      <c r="C124" s="79">
        <v>0.2193216131829078</v>
      </c>
      <c r="D124" s="80">
        <v>0.60182607197943339</v>
      </c>
      <c r="E124" s="80">
        <v>0</v>
      </c>
      <c r="F124" s="81">
        <v>12360117.479238763</v>
      </c>
      <c r="G124" s="81">
        <v>87230.868301296316</v>
      </c>
      <c r="H124" s="81">
        <v>78860.512450241265</v>
      </c>
      <c r="I124" s="81">
        <v>18330.712454680535</v>
      </c>
      <c r="J124" s="83">
        <v>0.2193216131829078</v>
      </c>
      <c r="K124" s="84">
        <v>0</v>
      </c>
      <c r="L124" s="84">
        <v>0.60182607197943339</v>
      </c>
      <c r="M124" s="91">
        <v>0</v>
      </c>
      <c r="N124" s="85">
        <v>2113471.6220687376</v>
      </c>
      <c r="O124" s="102">
        <v>0.2193216131829078</v>
      </c>
      <c r="P124" s="91">
        <v>0</v>
      </c>
      <c r="Q124" s="85">
        <v>88969.88341970765</v>
      </c>
      <c r="R124" s="103">
        <v>0</v>
      </c>
      <c r="S124" s="85">
        <v>0</v>
      </c>
      <c r="T124" s="80">
        <v>0.2193216131829078</v>
      </c>
      <c r="U124" s="84">
        <v>0.28088738442975381</v>
      </c>
      <c r="V124" s="85">
        <v>264006.60330379219</v>
      </c>
      <c r="W124" s="85">
        <v>355783.79780160025</v>
      </c>
      <c r="X124" s="105">
        <f>+F124+G124+H124+I124+N124+Q124+S124+V124+W124</f>
        <v>15366771.47903882</v>
      </c>
    </row>
    <row r="125" spans="1:24" x14ac:dyDescent="0.2">
      <c r="A125" s="82">
        <v>117</v>
      </c>
      <c r="B125" s="60" t="s">
        <v>252</v>
      </c>
      <c r="C125" s="79">
        <v>0.14722375327430073</v>
      </c>
      <c r="D125" s="80">
        <v>0</v>
      </c>
      <c r="E125" s="80">
        <v>1.542910096406108E-2</v>
      </c>
      <c r="F125" s="81">
        <v>8415854.2440575771</v>
      </c>
      <c r="G125" s="81">
        <v>78658.90691821443</v>
      </c>
      <c r="H125" s="81">
        <v>46720.796603468669</v>
      </c>
      <c r="I125" s="81">
        <v>15604.787771703323</v>
      </c>
      <c r="J125" s="83">
        <v>0.14722375327430073</v>
      </c>
      <c r="K125" s="84">
        <v>0</v>
      </c>
      <c r="L125" s="84">
        <v>0</v>
      </c>
      <c r="M125" s="91">
        <v>1.542910096406108E-2</v>
      </c>
      <c r="N125" s="85">
        <v>974230.20428976032</v>
      </c>
      <c r="O125" s="102">
        <v>0.14722375327430073</v>
      </c>
      <c r="P125" s="91">
        <v>0</v>
      </c>
      <c r="Q125" s="85">
        <v>59722.705734899886</v>
      </c>
      <c r="R125" s="103">
        <v>0</v>
      </c>
      <c r="S125" s="85">
        <v>0</v>
      </c>
      <c r="T125" s="80">
        <v>0.14722375327430073</v>
      </c>
      <c r="U125" s="84">
        <v>0.17921027700620587</v>
      </c>
      <c r="V125" s="85">
        <v>174108.26768866324</v>
      </c>
      <c r="W125" s="85">
        <v>234633.90662107908</v>
      </c>
      <c r="X125" s="105">
        <f>+F125+G125+H125+I125+N125+Q125+S125+V125+W125</f>
        <v>9999533.8196853679</v>
      </c>
    </row>
    <row r="126" spans="1:24" x14ac:dyDescent="0.2">
      <c r="A126" s="82">
        <v>118</v>
      </c>
      <c r="B126" s="60" t="s">
        <v>253</v>
      </c>
      <c r="C126" s="79">
        <v>9.8947700879356254E-2</v>
      </c>
      <c r="D126" s="80">
        <v>0</v>
      </c>
      <c r="E126" s="80">
        <v>0</v>
      </c>
      <c r="F126" s="81">
        <v>4381218.1063479129</v>
      </c>
      <c r="G126" s="81">
        <v>38302.746134195964</v>
      </c>
      <c r="H126" s="81">
        <v>24943.979271309603</v>
      </c>
      <c r="I126" s="81">
        <v>8263.4375478227303</v>
      </c>
      <c r="J126" s="83">
        <v>9.8947700879356254E-2</v>
      </c>
      <c r="K126" s="84">
        <v>0</v>
      </c>
      <c r="L126" s="84">
        <v>0</v>
      </c>
      <c r="M126" s="91">
        <v>0</v>
      </c>
      <c r="N126" s="85">
        <v>985907.20386266534</v>
      </c>
      <c r="O126" s="102">
        <v>9.8947700879356254E-2</v>
      </c>
      <c r="P126" s="91">
        <v>0.35287919884479413</v>
      </c>
      <c r="Q126" s="85">
        <v>851315.48476309469</v>
      </c>
      <c r="R126" s="103">
        <v>0</v>
      </c>
      <c r="S126" s="85">
        <v>0</v>
      </c>
      <c r="T126" s="80">
        <v>9.8947700879356254E-2</v>
      </c>
      <c r="U126" s="84">
        <v>0.13234410253894213</v>
      </c>
      <c r="V126" s="85">
        <v>120979.62453970742</v>
      </c>
      <c r="W126" s="85">
        <v>163036.03673814062</v>
      </c>
      <c r="X126" s="105">
        <f>+F126+G126+H126+I126+N126+Q126+S126+V126+W126</f>
        <v>6573966.6192048499</v>
      </c>
    </row>
    <row r="127" spans="1:24" x14ac:dyDescent="0.2">
      <c r="A127" s="82">
        <v>119</v>
      </c>
      <c r="B127" s="60" t="s">
        <v>254</v>
      </c>
      <c r="C127" s="79">
        <v>7.0603007948779481E-2</v>
      </c>
      <c r="D127" s="80">
        <v>0</v>
      </c>
      <c r="E127" s="80">
        <v>0</v>
      </c>
      <c r="F127" s="81">
        <v>3644894.7069238629</v>
      </c>
      <c r="G127" s="81">
        <v>29911.888149208313</v>
      </c>
      <c r="H127" s="81">
        <v>20982.730136734379</v>
      </c>
      <c r="I127" s="81">
        <v>7363.0253123035473</v>
      </c>
      <c r="J127" s="83">
        <v>7.0603007948779481E-2</v>
      </c>
      <c r="K127" s="84">
        <v>0</v>
      </c>
      <c r="L127" s="84">
        <v>0</v>
      </c>
      <c r="M127" s="91">
        <v>0</v>
      </c>
      <c r="N127" s="85">
        <v>454920.17321846337</v>
      </c>
      <c r="O127" s="102">
        <v>7.0603007948779481E-2</v>
      </c>
      <c r="P127" s="91">
        <v>0.26776436598796061</v>
      </c>
      <c r="Q127" s="85">
        <v>644160.59023740375</v>
      </c>
      <c r="R127" s="103">
        <v>0</v>
      </c>
      <c r="S127" s="85">
        <v>0</v>
      </c>
      <c r="T127" s="80">
        <v>7.0603007948779481E-2</v>
      </c>
      <c r="U127" s="84">
        <v>0.10042256620564267</v>
      </c>
      <c r="V127" s="85">
        <v>88318.725128287158</v>
      </c>
      <c r="W127" s="85">
        <v>119021.15723590416</v>
      </c>
      <c r="X127" s="105">
        <f>+F127+G127+H127+I127+N127+Q127+S127+V127+W127</f>
        <v>5009572.9963421682</v>
      </c>
    </row>
    <row r="128" spans="1:24" x14ac:dyDescent="0.2">
      <c r="A128" s="60">
        <v>120</v>
      </c>
      <c r="B128" s="82" t="s">
        <v>261</v>
      </c>
      <c r="C128" s="79">
        <v>6.876319015206861E-2</v>
      </c>
      <c r="D128" s="80">
        <v>0</v>
      </c>
      <c r="E128" s="80">
        <v>0</v>
      </c>
      <c r="F128" s="81">
        <v>3043349.163219057</v>
      </c>
      <c r="G128" s="81">
        <v>31627.052178498743</v>
      </c>
      <c r="H128" s="81">
        <v>16461.64927053119</v>
      </c>
      <c r="I128" s="81">
        <v>4944.469771517447</v>
      </c>
      <c r="J128" s="83">
        <v>6.876319015206861E-2</v>
      </c>
      <c r="K128" s="84">
        <v>0</v>
      </c>
      <c r="L128" s="84">
        <v>0</v>
      </c>
      <c r="M128" s="91">
        <v>0</v>
      </c>
      <c r="N128" s="85">
        <v>574618.40262167261</v>
      </c>
      <c r="O128" s="102">
        <v>6.876319015206861E-2</v>
      </c>
      <c r="P128" s="91">
        <v>0</v>
      </c>
      <c r="Q128" s="85">
        <v>27894.437409114918</v>
      </c>
      <c r="R128" s="104">
        <v>0</v>
      </c>
      <c r="S128" s="85">
        <v>0</v>
      </c>
      <c r="T128" s="80">
        <v>6.876319015206861E-2</v>
      </c>
      <c r="U128" s="84">
        <v>8.3246441793650303E-2</v>
      </c>
      <c r="V128" s="85">
        <v>81167.960598176316</v>
      </c>
      <c r="W128" s="85">
        <v>109384.55674989175</v>
      </c>
      <c r="X128" s="105">
        <f>+F128+G128+H128+I128+N128+Q128+S128+V128+W128</f>
        <v>3889447.6918184604</v>
      </c>
    </row>
    <row r="129" spans="1:24" x14ac:dyDescent="0.2">
      <c r="A129" s="60">
        <v>121</v>
      </c>
      <c r="B129" s="82" t="s">
        <v>262</v>
      </c>
      <c r="C129" s="79">
        <v>0.13716224969853819</v>
      </c>
      <c r="D129" s="80">
        <v>0</v>
      </c>
      <c r="E129" s="80">
        <v>0</v>
      </c>
      <c r="F129" s="81">
        <v>5248040.6202907711</v>
      </c>
      <c r="G129" s="81">
        <v>51509.274247373571</v>
      </c>
      <c r="H129" s="81">
        <v>29077.213066567321</v>
      </c>
      <c r="I129" s="81">
        <v>8722.2327767463521</v>
      </c>
      <c r="J129" s="83">
        <v>0.13716224969853819</v>
      </c>
      <c r="K129" s="84">
        <v>0</v>
      </c>
      <c r="L129" s="84">
        <v>0</v>
      </c>
      <c r="M129" s="91">
        <v>0</v>
      </c>
      <c r="N129" s="85">
        <v>1151122.4035296815</v>
      </c>
      <c r="O129" s="102">
        <v>0.13716224969853819</v>
      </c>
      <c r="P129" s="91">
        <v>0</v>
      </c>
      <c r="Q129" s="85">
        <v>55641.161799619695</v>
      </c>
      <c r="R129" s="104">
        <v>0</v>
      </c>
      <c r="S129" s="85">
        <v>0</v>
      </c>
      <c r="T129" s="80">
        <v>0.13716224969853819</v>
      </c>
      <c r="U129" s="84">
        <v>0.15881700484416111</v>
      </c>
      <c r="V129" s="85">
        <v>159496.29798549658</v>
      </c>
      <c r="W129" s="85">
        <v>214942.34584457678</v>
      </c>
      <c r="X129" s="105">
        <f>+F129+G129+H129+I129+N129+Q129+S129+V129+W129</f>
        <v>6918551.5495408336</v>
      </c>
    </row>
    <row r="130" spans="1:24" x14ac:dyDescent="0.2">
      <c r="A130" s="60">
        <v>122</v>
      </c>
      <c r="B130" s="82" t="s">
        <v>258</v>
      </c>
      <c r="C130" s="79">
        <v>0.21196234199606431</v>
      </c>
      <c r="D130" s="80">
        <v>0.82978583262644567</v>
      </c>
      <c r="E130" s="80">
        <v>0</v>
      </c>
      <c r="F130" s="81">
        <v>15393133.552603528</v>
      </c>
      <c r="G130" s="81">
        <v>118287.12342203534</v>
      </c>
      <c r="H130" s="81">
        <v>96720.62086085492</v>
      </c>
      <c r="I130" s="81">
        <v>21008.199690588539</v>
      </c>
      <c r="J130" s="83">
        <v>0.21196234199606431</v>
      </c>
      <c r="K130" s="84">
        <v>0</v>
      </c>
      <c r="L130" s="84">
        <v>0.82978583262644567</v>
      </c>
      <c r="M130" s="91">
        <v>0</v>
      </c>
      <c r="N130" s="85">
        <v>2685668.4081520359</v>
      </c>
      <c r="O130" s="102">
        <v>0.21196234199606431</v>
      </c>
      <c r="P130" s="91">
        <v>0</v>
      </c>
      <c r="Q130" s="85">
        <v>85984.525569902733</v>
      </c>
      <c r="R130" s="104">
        <v>0</v>
      </c>
      <c r="S130" s="85">
        <v>0</v>
      </c>
      <c r="T130" s="80">
        <v>0.21196234199606431</v>
      </c>
      <c r="U130" s="84">
        <v>0.23940597312152792</v>
      </c>
      <c r="V130" s="85">
        <v>244470.83218161043</v>
      </c>
      <c r="W130" s="85">
        <v>329456.76372043102</v>
      </c>
      <c r="X130" s="105">
        <f>+F130+G130+H130+I130+N130+Q130+S130+V130+W130</f>
        <v>18974730.026200987</v>
      </c>
    </row>
    <row r="131" spans="1:24" x14ac:dyDescent="0.2">
      <c r="A131" s="60">
        <v>123</v>
      </c>
      <c r="B131" s="82" t="s">
        <v>256</v>
      </c>
      <c r="C131" s="79">
        <v>0.18570660885550302</v>
      </c>
      <c r="D131" s="80">
        <v>1.2972158899859827E-3</v>
      </c>
      <c r="E131" s="80">
        <v>0</v>
      </c>
      <c r="F131" s="81">
        <v>7381879.6646413896</v>
      </c>
      <c r="G131" s="81">
        <v>69437.999174667319</v>
      </c>
      <c r="H131" s="81">
        <v>41366.127759987306</v>
      </c>
      <c r="I131" s="81">
        <v>12836.705753396991</v>
      </c>
      <c r="J131" s="83">
        <v>0.18570660885550302</v>
      </c>
      <c r="K131" s="84">
        <v>0</v>
      </c>
      <c r="L131" s="84">
        <v>1.2972158899859827E-3</v>
      </c>
      <c r="M131" s="91">
        <v>0</v>
      </c>
      <c r="N131" s="85">
        <v>1061407.8820734413</v>
      </c>
      <c r="O131" s="102">
        <v>0.18570660885550302</v>
      </c>
      <c r="P131" s="91">
        <v>0</v>
      </c>
      <c r="Q131" s="85">
        <v>75333.639491171547</v>
      </c>
      <c r="R131" s="104">
        <v>0</v>
      </c>
      <c r="S131" s="85">
        <v>0</v>
      </c>
      <c r="T131" s="80">
        <v>0.18570660885550302</v>
      </c>
      <c r="U131" s="84">
        <v>0.17577418684496166</v>
      </c>
      <c r="V131" s="85">
        <v>202871.57047541969</v>
      </c>
      <c r="W131" s="85">
        <v>273396.25943622389</v>
      </c>
      <c r="X131" s="105">
        <f>+F131+G131+H131+I131+N131+Q131+S131+V131+W131</f>
        <v>9118529.8488056976</v>
      </c>
    </row>
    <row r="132" spans="1:24" x14ac:dyDescent="0.2">
      <c r="A132" s="60">
        <v>124</v>
      </c>
      <c r="B132" s="82" t="s">
        <v>257</v>
      </c>
      <c r="C132" s="79">
        <v>0.35268923867572982</v>
      </c>
      <c r="D132" s="80">
        <v>5.5663947931603647E-2</v>
      </c>
      <c r="E132" s="80">
        <v>0</v>
      </c>
      <c r="F132" s="81">
        <v>13350768.335179873</v>
      </c>
      <c r="G132" s="81">
        <v>124294.14412328402</v>
      </c>
      <c r="H132" s="81">
        <v>75670.662984803464</v>
      </c>
      <c r="I132" s="81">
        <v>22349.117125870296</v>
      </c>
      <c r="J132" s="83">
        <v>0.35268923867572982</v>
      </c>
      <c r="K132" s="84">
        <v>0</v>
      </c>
      <c r="L132" s="84">
        <v>5.5663947931603647E-2</v>
      </c>
      <c r="M132" s="91">
        <v>0</v>
      </c>
      <c r="N132" s="85">
        <v>1979035.4805431552</v>
      </c>
      <c r="O132" s="102">
        <v>0.35268923867572982</v>
      </c>
      <c r="P132" s="91"/>
      <c r="Q132" s="85">
        <v>143071.7200780217</v>
      </c>
      <c r="R132" s="104">
        <v>0</v>
      </c>
      <c r="S132" s="85">
        <v>0</v>
      </c>
      <c r="T132" s="80">
        <v>0.35268923867572982</v>
      </c>
      <c r="U132" s="84">
        <v>0.40043488943061489</v>
      </c>
      <c r="V132" s="85">
        <v>407474.20066363027</v>
      </c>
      <c r="W132" s="85">
        <v>549125.35066957283</v>
      </c>
      <c r="X132" s="105">
        <f>+F132+G132+H132+I132+N132+Q132+S132+V132+W132</f>
        <v>16651789.011368209</v>
      </c>
    </row>
    <row r="133" spans="1:24" x14ac:dyDescent="0.2">
      <c r="A133" s="60">
        <v>125</v>
      </c>
      <c r="B133" s="82" t="s">
        <v>255</v>
      </c>
      <c r="C133" s="79">
        <v>2.9322096135079422E-2</v>
      </c>
      <c r="D133" s="80">
        <v>0</v>
      </c>
      <c r="E133" s="80">
        <v>0</v>
      </c>
      <c r="F133" s="81">
        <v>1093031.6508675891</v>
      </c>
      <c r="G133" s="81">
        <v>10088.797842574873</v>
      </c>
      <c r="H133" s="81">
        <v>6173.0694680769202</v>
      </c>
      <c r="I133" s="81">
        <v>1906.3283750513581</v>
      </c>
      <c r="J133" s="83">
        <v>2.9322096135079422E-2</v>
      </c>
      <c r="K133" s="84">
        <v>0</v>
      </c>
      <c r="L133" s="84">
        <v>0</v>
      </c>
      <c r="M133" s="91">
        <v>0</v>
      </c>
      <c r="N133" s="85">
        <v>509767.51209264406</v>
      </c>
      <c r="O133" s="102">
        <v>2.9322096135079422E-2</v>
      </c>
      <c r="P133" s="91"/>
      <c r="Q133" s="85">
        <v>11894.785182816562</v>
      </c>
      <c r="R133" s="104">
        <v>0</v>
      </c>
      <c r="S133" s="85">
        <v>0</v>
      </c>
      <c r="T133" s="80">
        <v>2.9322096135079422E-2</v>
      </c>
      <c r="U133" s="84">
        <v>2.4811870900172835E-2</v>
      </c>
      <c r="V133" s="85">
        <v>31052.468468968822</v>
      </c>
      <c r="W133" s="85">
        <v>41847.306183820285</v>
      </c>
      <c r="X133" s="105">
        <f>+F133+G133+H133+I133+N133+Q133+S133+V133+W133</f>
        <v>1705761.9184815418</v>
      </c>
    </row>
    <row r="134" spans="1:24" x14ac:dyDescent="0.2">
      <c r="A134" s="60"/>
      <c r="B134" s="59" t="s">
        <v>6</v>
      </c>
      <c r="C134" s="86">
        <f t="shared" ref="C134:I134" si="0">SUM(C10:C133)</f>
        <v>99.999999999999957</v>
      </c>
      <c r="D134" s="86">
        <f t="shared" si="0"/>
        <v>100.00000000000001</v>
      </c>
      <c r="E134" s="86">
        <f t="shared" si="0"/>
        <v>99.999999999999972</v>
      </c>
      <c r="F134" s="87">
        <f t="shared" si="0"/>
        <v>5407576250.000001</v>
      </c>
      <c r="G134" s="87">
        <f t="shared" si="0"/>
        <v>47252687.360000022</v>
      </c>
      <c r="H134" s="87">
        <f t="shared" si="0"/>
        <v>31947142.353333328</v>
      </c>
      <c r="I134" s="87">
        <f t="shared" si="0"/>
        <v>8249352.4399999995</v>
      </c>
      <c r="J134" s="86">
        <f t="shared" ref="J134:X134" si="1">SUM(J10:J133)</f>
        <v>99.999999999999957</v>
      </c>
      <c r="K134" s="86">
        <f t="shared" si="1"/>
        <v>99.999999999999957</v>
      </c>
      <c r="L134" s="86">
        <f t="shared" si="1"/>
        <v>100.00000000000001</v>
      </c>
      <c r="M134" s="86">
        <f t="shared" si="1"/>
        <v>99.999999999999972</v>
      </c>
      <c r="N134" s="87">
        <f t="shared" si="1"/>
        <v>913084118.99999988</v>
      </c>
      <c r="O134" s="86">
        <f t="shared" si="1"/>
        <v>99.999999999999957</v>
      </c>
      <c r="P134" s="86">
        <f t="shared" si="1"/>
        <v>99.999999999999986</v>
      </c>
      <c r="Q134" s="87">
        <f t="shared" si="1"/>
        <v>270439628.60000008</v>
      </c>
      <c r="R134" s="106">
        <f t="shared" si="1"/>
        <v>99.999999999999986</v>
      </c>
      <c r="S134" s="107">
        <f t="shared" si="1"/>
        <v>18007676.800000001</v>
      </c>
      <c r="T134" s="106">
        <f t="shared" si="1"/>
        <v>99.999999999999957</v>
      </c>
      <c r="U134" s="106">
        <f t="shared" si="1"/>
        <v>100</v>
      </c>
      <c r="V134" s="107">
        <f t="shared" si="1"/>
        <v>111024479.79999997</v>
      </c>
      <c r="W134" s="107">
        <f t="shared" si="1"/>
        <v>149620163.20000002</v>
      </c>
      <c r="X134" s="108">
        <f t="shared" si="1"/>
        <v>6957201499.5533361</v>
      </c>
    </row>
  </sheetData>
  <mergeCells count="7">
    <mergeCell ref="T7:U7"/>
    <mergeCell ref="A2:B2"/>
    <mergeCell ref="A3:B3"/>
    <mergeCell ref="A5:I5"/>
    <mergeCell ref="C7:E7"/>
    <mergeCell ref="J7:M7"/>
    <mergeCell ref="O7:P7"/>
  </mergeCells>
  <hyperlinks>
    <hyperlink ref="B10" display="Acacoyagua "/>
    <hyperlink ref="B11" display="Acala "/>
    <hyperlink ref="B12" display="Acapetahua "/>
    <hyperlink ref="B13" display="Altamirano "/>
    <hyperlink ref="B14" display="Amatán "/>
    <hyperlink ref="B15" display="Amatenango de la Frontera "/>
    <hyperlink ref="B16" display="Amatenango del Valle "/>
    <hyperlink ref="B17" display="Angel Albino Corzo "/>
    <hyperlink ref="B18" display="Arriaga "/>
    <hyperlink ref="B19" display="Bejucal de Ocampo "/>
    <hyperlink ref="B20" display="Bella Vista "/>
    <hyperlink ref="B21" display="Berriozábal "/>
    <hyperlink ref="B22" display="Bochil "/>
    <hyperlink ref="B23" display="Bosque, El "/>
    <hyperlink ref="B24" display="Cacahoatán "/>
    <hyperlink ref="B25" display="Catazajá "/>
    <hyperlink ref="B26" display="Cintalapa "/>
    <hyperlink ref="B27" display="Coapilla "/>
    <hyperlink ref="B28" display="Comitán de Domínguez 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predial y agua 2015</vt:lpstr>
      <vt:lpstr>predial y agua 2016</vt:lpstr>
      <vt:lpstr>participaciones 2015-2017</vt:lpstr>
      <vt:lpstr>población y mpios convenio</vt:lpstr>
      <vt:lpstr>Hoja1</vt:lpstr>
      <vt:lpstr>concentrado 2019 acdo.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Edie Mendoza Cruz</dc:creator>
  <cp:lastModifiedBy>Jorge Edie Mendoza Cruz</cp:lastModifiedBy>
  <cp:lastPrinted>2018-01-17T20:50:14Z</cp:lastPrinted>
  <dcterms:created xsi:type="dcterms:W3CDTF">2017-12-20T18:07:19Z</dcterms:created>
  <dcterms:modified xsi:type="dcterms:W3CDTF">2019-03-14T20:12:02Z</dcterms:modified>
</cp:coreProperties>
</file>