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Magin Presupuestal\"/>
    </mc:Choice>
  </mc:AlternateContent>
  <xr:revisionPtr revIDLastSave="0" documentId="8_{07009B56-8646-4178-84C4-81100F68734D}" xr6:coauthVersionLast="40" xr6:coauthVersionMax="40" xr10:uidLastSave="{00000000-0000-0000-0000-000000000000}"/>
  <bookViews>
    <workbookView xWindow="0" yWindow="0" windowWidth="25200" windowHeight="11175" xr2:uid="{B9930D5B-7405-49D9-BDF6-F23150ECC628}"/>
  </bookViews>
  <sheets>
    <sheet name="32 LDF-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4" i="1" l="1"/>
  <c r="I174" i="1" s="1"/>
  <c r="F173" i="1"/>
  <c r="F172" i="1"/>
  <c r="F171" i="1"/>
  <c r="F170" i="1"/>
  <c r="F169" i="1"/>
  <c r="I169" i="1" s="1"/>
  <c r="F168" i="1"/>
  <c r="I168" i="1" s="1"/>
  <c r="I167" i="1" s="1"/>
  <c r="H167" i="1"/>
  <c r="H93" i="1" s="1"/>
  <c r="H177" i="1" s="1"/>
  <c r="G167" i="1"/>
  <c r="E167" i="1"/>
  <c r="D167" i="1"/>
  <c r="D93" i="1" s="1"/>
  <c r="F165" i="1"/>
  <c r="I165" i="1" s="1"/>
  <c r="F164" i="1"/>
  <c r="I164" i="1" s="1"/>
  <c r="F163" i="1"/>
  <c r="H162" i="1"/>
  <c r="G162" i="1"/>
  <c r="E162" i="1"/>
  <c r="D162" i="1"/>
  <c r="I160" i="1"/>
  <c r="F160" i="1"/>
  <c r="F159" i="1"/>
  <c r="F158" i="1"/>
  <c r="I157" i="1"/>
  <c r="I152" i="1" s="1"/>
  <c r="F157" i="1"/>
  <c r="F156" i="1"/>
  <c r="F155" i="1"/>
  <c r="F154" i="1"/>
  <c r="F152" i="1" s="1"/>
  <c r="F153" i="1"/>
  <c r="H152" i="1"/>
  <c r="G152" i="1"/>
  <c r="E152" i="1"/>
  <c r="D152" i="1"/>
  <c r="I150" i="1"/>
  <c r="F150" i="1"/>
  <c r="I149" i="1"/>
  <c r="F149" i="1"/>
  <c r="I148" i="1"/>
  <c r="I147" i="1" s="1"/>
  <c r="F148" i="1"/>
  <c r="H147" i="1"/>
  <c r="G147" i="1"/>
  <c r="F147" i="1"/>
  <c r="E147" i="1"/>
  <c r="D147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I136" i="1" s="1"/>
  <c r="F137" i="1"/>
  <c r="H136" i="1"/>
  <c r="G136" i="1"/>
  <c r="F136" i="1"/>
  <c r="E136" i="1"/>
  <c r="D136" i="1"/>
  <c r="F134" i="1"/>
  <c r="F133" i="1"/>
  <c r="F132" i="1"/>
  <c r="F131" i="1"/>
  <c r="I130" i="1"/>
  <c r="F130" i="1"/>
  <c r="I129" i="1"/>
  <c r="F129" i="1"/>
  <c r="I128" i="1"/>
  <c r="F128" i="1"/>
  <c r="I127" i="1"/>
  <c r="F127" i="1"/>
  <c r="F125" i="1" s="1"/>
  <c r="I126" i="1"/>
  <c r="I125" i="1" s="1"/>
  <c r="F126" i="1"/>
  <c r="H125" i="1"/>
  <c r="G125" i="1"/>
  <c r="E125" i="1"/>
  <c r="D125" i="1"/>
  <c r="I123" i="1"/>
  <c r="F123" i="1"/>
  <c r="I122" i="1"/>
  <c r="F122" i="1"/>
  <c r="I121" i="1"/>
  <c r="F121" i="1"/>
  <c r="I120" i="1"/>
  <c r="F120" i="1"/>
  <c r="I119" i="1"/>
  <c r="F119" i="1"/>
  <c r="I118" i="1"/>
  <c r="F118" i="1"/>
  <c r="I117" i="1"/>
  <c r="F117" i="1"/>
  <c r="I116" i="1"/>
  <c r="F116" i="1"/>
  <c r="F114" i="1" s="1"/>
  <c r="I115" i="1"/>
  <c r="I114" i="1" s="1"/>
  <c r="F115" i="1"/>
  <c r="H114" i="1"/>
  <c r="G114" i="1"/>
  <c r="E114" i="1"/>
  <c r="D114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H103" i="1"/>
  <c r="G103" i="1"/>
  <c r="F103" i="1"/>
  <c r="E103" i="1"/>
  <c r="D103" i="1"/>
  <c r="I101" i="1"/>
  <c r="F101" i="1"/>
  <c r="I100" i="1"/>
  <c r="F100" i="1"/>
  <c r="I99" i="1"/>
  <c r="F99" i="1"/>
  <c r="I98" i="1"/>
  <c r="F98" i="1"/>
  <c r="I97" i="1"/>
  <c r="F97" i="1"/>
  <c r="I96" i="1"/>
  <c r="F96" i="1"/>
  <c r="I95" i="1"/>
  <c r="F95" i="1"/>
  <c r="I94" i="1"/>
  <c r="H94" i="1"/>
  <c r="G94" i="1"/>
  <c r="F94" i="1"/>
  <c r="E94" i="1"/>
  <c r="D94" i="1"/>
  <c r="G93" i="1"/>
  <c r="E93" i="1"/>
  <c r="I91" i="1"/>
  <c r="F91" i="1"/>
  <c r="I90" i="1"/>
  <c r="F90" i="1"/>
  <c r="I89" i="1"/>
  <c r="F89" i="1"/>
  <c r="I88" i="1"/>
  <c r="I84" i="1" s="1"/>
  <c r="F88" i="1"/>
  <c r="I87" i="1"/>
  <c r="F87" i="1"/>
  <c r="I86" i="1"/>
  <c r="F86" i="1"/>
  <c r="F84" i="1" s="1"/>
  <c r="I85" i="1"/>
  <c r="F85" i="1"/>
  <c r="H84" i="1"/>
  <c r="G84" i="1"/>
  <c r="E84" i="1"/>
  <c r="D84" i="1"/>
  <c r="F82" i="1"/>
  <c r="F81" i="1"/>
  <c r="I81" i="1" s="1"/>
  <c r="F80" i="1"/>
  <c r="I80" i="1" s="1"/>
  <c r="H79" i="1"/>
  <c r="G79" i="1"/>
  <c r="E79" i="1"/>
  <c r="D79" i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F71" i="1"/>
  <c r="I71" i="1" s="1"/>
  <c r="F70" i="1"/>
  <c r="I70" i="1" s="1"/>
  <c r="H69" i="1"/>
  <c r="G69" i="1"/>
  <c r="F69" i="1"/>
  <c r="E69" i="1"/>
  <c r="D69" i="1"/>
  <c r="I67" i="1"/>
  <c r="I66" i="1"/>
  <c r="F66" i="1"/>
  <c r="F64" i="1" s="1"/>
  <c r="I65" i="1"/>
  <c r="F65" i="1"/>
  <c r="I64" i="1"/>
  <c r="H64" i="1"/>
  <c r="G64" i="1"/>
  <c r="E64" i="1"/>
  <c r="D64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H53" i="1"/>
  <c r="G53" i="1"/>
  <c r="G10" i="1" s="1"/>
  <c r="G177" i="1" s="1"/>
  <c r="F53" i="1"/>
  <c r="E53" i="1"/>
  <c r="E10" i="1" s="1"/>
  <c r="E177" i="1" s="1"/>
  <c r="D53" i="1"/>
  <c r="F51" i="1"/>
  <c r="F50" i="1"/>
  <c r="F49" i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H42" i="1"/>
  <c r="G42" i="1"/>
  <c r="F42" i="1"/>
  <c r="E42" i="1"/>
  <c r="D42" i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H31" i="1"/>
  <c r="G31" i="1"/>
  <c r="F31" i="1"/>
  <c r="E31" i="1"/>
  <c r="D31" i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H20" i="1"/>
  <c r="G20" i="1"/>
  <c r="F20" i="1"/>
  <c r="E20" i="1"/>
  <c r="D20" i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H11" i="1"/>
  <c r="G11" i="1"/>
  <c r="F11" i="1"/>
  <c r="E11" i="1"/>
  <c r="D11" i="1"/>
  <c r="H10" i="1"/>
  <c r="D10" i="1"/>
  <c r="D177" i="1" s="1"/>
  <c r="I31" i="1" l="1"/>
  <c r="I11" i="1"/>
  <c r="I20" i="1"/>
  <c r="I42" i="1"/>
  <c r="I69" i="1"/>
  <c r="I79" i="1"/>
  <c r="I162" i="1"/>
  <c r="I93" i="1" s="1"/>
  <c r="F79" i="1"/>
  <c r="F10" i="1" s="1"/>
  <c r="F177" i="1" s="1"/>
  <c r="F167" i="1"/>
  <c r="F93" i="1" s="1"/>
  <c r="F162" i="1"/>
  <c r="I10" i="1" l="1"/>
  <c r="I177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<sst xmlns="http://schemas.openxmlformats.org/spreadsheetml/2006/main" count="308" uniqueCount="163">
  <si>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</si>
  <si>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GOBIERNO ESTATAL</t>
  </si>
  <si>
    <t>ESTADO ANALÍTICO DEL EJERCICIO DE PRESUPUESTO DE EGRESOS DETALLADO CONSOLIDADO</t>
  </si>
  <si>
    <t>CLASIFICACIÓN POR OBJETO DEL GASTO (CAPÍTULO Y CONCEPTO)</t>
  </si>
  <si>
    <t>DEL 1 DE ENERO AL 30 DE JUNIO DE 2024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</si>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</sst>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 readingOrder="1"/>
    </xf>
    <xf numFmtId="164" fontId="3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horizontal="left" vertical="top"/>
    </xf>
    <xf numFmtId="0" fontId="3" fillId="5" borderId="0" xfId="0" applyFont="1" applyFill="1" applyAlignment="1">
      <alignment horizontal="justify" vertical="top"/>
    </xf>
    <xf numFmtId="164" fontId="3" fillId="5" borderId="0" xfId="0" applyNumberFormat="1" applyFont="1" applyFill="1" applyAlignment="1">
      <alignment horizontal="right" vertical="top"/>
    </xf>
    <xf numFmtId="0" fontId="3" fillId="0" borderId="0" xfId="0" applyFont="1" applyAlignment="1">
      <alignment horizontal="justify" vertical="top" wrapText="1" readingOrder="1"/>
    </xf>
    <xf numFmtId="0" fontId="3" fillId="5" borderId="0" xfId="0" applyFont="1" applyFill="1" applyAlignment="1">
      <alignment horizontal="justify" vertical="top" wrapText="1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justify" vertical="top" wrapText="1" readingOrder="1"/>
    </xf>
    <xf numFmtId="164" fontId="3" fillId="0" borderId="8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vertical="top"/>
    </xf>
    <xf numFmtId="0" fontId="3" fillId="0" borderId="8" xfId="0" applyFont="1" applyBorder="1" applyAlignment="1">
      <alignment horizontal="justify" vertical="top" readingOrder="1"/>
    </xf>
    <xf numFmtId="0" fontId="3" fillId="0" borderId="9" xfId="0" applyFont="1" applyBorder="1" applyAlignment="1">
      <alignment vertical="top"/>
    </xf>
    <xf numFmtId="0" fontId="3" fillId="0" borderId="9" xfId="0" applyFont="1" applyBorder="1" applyAlignment="1">
      <alignment horizontal="left" vertical="top"/>
    </xf>
    <xf numFmtId="0" fontId="3" fillId="0" borderId="9" xfId="0" applyFont="1" applyBorder="1" applyAlignment="1">
      <alignment horizontal="justify" vertical="top" wrapText="1" readingOrder="1"/>
    </xf>
    <xf numFmtId="164" fontId="3" fillId="0" borderId="9" xfId="0" applyNumberFormat="1" applyFont="1" applyBorder="1" applyAlignment="1">
      <alignment horizontal="right" vertical="top"/>
    </xf>
    <xf numFmtId="164" fontId="3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8" fillId="0" borderId="10" xfId="2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justify" vertical="top" readingOrder="1"/>
    </xf>
    <xf numFmtId="164" fontId="10" fillId="0" borderId="0" xfId="0" applyNumberFormat="1" applyFont="1" applyAlignment="1">
      <alignment vertical="top"/>
    </xf>
    <xf numFmtId="0" fontId="10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justify" vertical="top" readingOrder="1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FBAB7264-EDFA-4280-A931-CFCFCF6DE47B}"/>
    <cellStyle name="Normal 2 2" xfId="2" xr:uid="{DC86FE03-15BD-4208-B3CE-C664175DE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12FA78-92A8-44D7-9604-E3E983B57567}"/>
            </a:ext>
          </a:extLst>
        </xdr:cNvPr>
        <xdr:cNvSpPr txBox="1"/>
      </xdr:nvSpPr>
      <xdr:spPr>
        <a:xfrm>
          <a:off x="88582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33B27-40F0-4859-AE23-AB5F275FCCB1}">
  <dimension ref="A1:M180"/>
  <sheetViews>
    <sheetView showGridLines="0" tabSelected="1" topLeftCell="A158" zoomScaleNormal="100" workbookViewId="0">
      <selection sqref="A1:I178"/>
    </sheetView>
  </sheetViews>
  <sheetFormatPr baseColWidth="10" defaultRowHeight="12.75" x14ac:dyDescent="0.2"/>
  <cols>
    <col min="1" max="1" width="3" style="47" customWidth="1"/>
    <col min="2" max="2" width="3.28515625" style="47" customWidth="1"/>
    <col min="3" max="3" width="44.28515625" style="48" customWidth="1"/>
    <col min="4" max="9" width="16.7109375" style="49" customWidth="1"/>
    <col min="10" max="10" width="14.28515625" bestFit="1" customWidth="1"/>
    <col min="11" max="11" width="12.28515625" bestFit="1" customWidth="1"/>
    <col min="12" max="13" width="14.28515625" bestFit="1" customWidth="1"/>
  </cols>
  <sheetData>
    <row r="1" spans="1:11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4.5" customHeight="1" x14ac:dyDescent="0.2">
      <c r="B9" s="13"/>
      <c r="C9" s="14"/>
      <c r="D9" s="15"/>
      <c r="E9" s="15"/>
      <c r="F9" s="15"/>
      <c r="G9" s="16"/>
      <c r="H9" s="15"/>
      <c r="I9" s="15"/>
    </row>
    <row r="10" spans="1:11" s="21" customFormat="1" ht="15.95" customHeight="1" thickBot="1" x14ac:dyDescent="0.25">
      <c r="A10" s="17" t="s">
        <v>14</v>
      </c>
      <c r="B10" s="17"/>
      <c r="C10" s="17"/>
      <c r="D10" s="18">
        <f>SUM(D11,D20,D31,D42,D53,D64,D69,D79,D84)</f>
        <v>41594708709</v>
      </c>
      <c r="E10" s="18">
        <f t="shared" ref="E10:I10" si="0">SUM(E11,E20,E31,E42,E53,E64,E69,E79,E84)</f>
        <v>5752236589</v>
      </c>
      <c r="F10" s="18">
        <f t="shared" si="0"/>
        <v>47346945298</v>
      </c>
      <c r="G10" s="18">
        <f t="shared" si="0"/>
        <v>20256353771</v>
      </c>
      <c r="H10" s="18">
        <f t="shared" si="0"/>
        <v>19599887017</v>
      </c>
      <c r="I10" s="18">
        <f t="shared" si="0"/>
        <v>27090591527</v>
      </c>
      <c r="J10" s="19"/>
      <c r="K10" s="20"/>
    </row>
    <row r="11" spans="1:11" s="2" customFormat="1" ht="12.75" customHeight="1" thickTop="1" x14ac:dyDescent="0.2">
      <c r="A11" s="22" t="s">
        <v>15</v>
      </c>
      <c r="B11" s="23" t="s">
        <v>16</v>
      </c>
      <c r="C11" s="23"/>
      <c r="D11" s="24">
        <f>SUM(D12:D18)</f>
        <v>20133888114</v>
      </c>
      <c r="E11" s="24">
        <f t="shared" ref="E11" si="1">SUM(E12:E18)</f>
        <v>163628295</v>
      </c>
      <c r="F11" s="24">
        <f>SUM(F12:F18)</f>
        <v>20297516409</v>
      </c>
      <c r="G11" s="24">
        <f t="shared" ref="G11:I11" si="2">SUM(G12:G18)</f>
        <v>8307867754</v>
      </c>
      <c r="H11" s="24">
        <f t="shared" si="2"/>
        <v>7945840779</v>
      </c>
      <c r="I11" s="24">
        <f t="shared" si="2"/>
        <v>11989648655</v>
      </c>
    </row>
    <row r="12" spans="1:11" s="2" customFormat="1" ht="25.5" customHeight="1" x14ac:dyDescent="0.2">
      <c r="B12" s="13" t="s">
        <v>17</v>
      </c>
      <c r="C12" s="25" t="s">
        <v>18</v>
      </c>
      <c r="D12" s="15">
        <v>5626171305</v>
      </c>
      <c r="E12" s="15">
        <v>71819498</v>
      </c>
      <c r="F12" s="16">
        <f>D12+E12</f>
        <v>5697990803</v>
      </c>
      <c r="G12" s="16">
        <v>2761532324</v>
      </c>
      <c r="H12" s="15">
        <v>2673891610</v>
      </c>
      <c r="I12" s="15">
        <f>F12-G12</f>
        <v>2936458479</v>
      </c>
    </row>
    <row r="13" spans="1:11" s="2" customFormat="1" ht="12.75" customHeight="1" x14ac:dyDescent="0.2">
      <c r="B13" s="13" t="s">
        <v>19</v>
      </c>
      <c r="C13" s="25" t="s">
        <v>20</v>
      </c>
      <c r="D13" s="15">
        <v>286641280</v>
      </c>
      <c r="E13" s="15">
        <v>65058006</v>
      </c>
      <c r="F13" s="16">
        <f t="shared" ref="F13:F18" si="3">D13+E13</f>
        <v>351699286</v>
      </c>
      <c r="G13" s="16">
        <v>202525089</v>
      </c>
      <c r="H13" s="15">
        <v>192716112</v>
      </c>
      <c r="I13" s="15">
        <f t="shared" ref="I13:I18" si="4">F13-G13</f>
        <v>149174197</v>
      </c>
    </row>
    <row r="14" spans="1:11" s="2" customFormat="1" ht="12.75" customHeight="1" x14ac:dyDescent="0.2">
      <c r="B14" s="13" t="s">
        <v>21</v>
      </c>
      <c r="C14" s="14" t="s">
        <v>22</v>
      </c>
      <c r="D14" s="15">
        <v>4857398106</v>
      </c>
      <c r="E14" s="15">
        <v>62055222</v>
      </c>
      <c r="F14" s="16">
        <f t="shared" si="3"/>
        <v>4919453328</v>
      </c>
      <c r="G14" s="16">
        <v>1396376835</v>
      </c>
      <c r="H14" s="15">
        <v>1308336676</v>
      </c>
      <c r="I14" s="15">
        <f t="shared" si="4"/>
        <v>3523076493</v>
      </c>
    </row>
    <row r="15" spans="1:11" s="2" customFormat="1" ht="12.75" customHeight="1" x14ac:dyDescent="0.2">
      <c r="B15" s="13" t="s">
        <v>23</v>
      </c>
      <c r="C15" s="14" t="s">
        <v>24</v>
      </c>
      <c r="D15" s="15">
        <v>2269557235</v>
      </c>
      <c r="E15" s="15">
        <v>23880981</v>
      </c>
      <c r="F15" s="16">
        <f t="shared" si="3"/>
        <v>2293438216</v>
      </c>
      <c r="G15" s="16">
        <v>1048550406</v>
      </c>
      <c r="H15" s="15">
        <v>926438827</v>
      </c>
      <c r="I15" s="15">
        <f t="shared" si="4"/>
        <v>1244887810</v>
      </c>
    </row>
    <row r="16" spans="1:11" s="2" customFormat="1" ht="12.75" customHeight="1" x14ac:dyDescent="0.2">
      <c r="B16" s="13" t="s">
        <v>25</v>
      </c>
      <c r="C16" s="14" t="s">
        <v>26</v>
      </c>
      <c r="D16" s="15">
        <v>2763399643</v>
      </c>
      <c r="E16" s="15">
        <v>1121339956</v>
      </c>
      <c r="F16" s="16">
        <f t="shared" si="3"/>
        <v>3884739599</v>
      </c>
      <c r="G16" s="16">
        <v>2061524229</v>
      </c>
      <c r="H16" s="15">
        <v>2010747307</v>
      </c>
      <c r="I16" s="15">
        <f t="shared" si="4"/>
        <v>1823215370</v>
      </c>
    </row>
    <row r="17" spans="1:9" s="2" customFormat="1" ht="12.75" customHeight="1" x14ac:dyDescent="0.2">
      <c r="B17" s="13" t="s">
        <v>27</v>
      </c>
      <c r="C17" s="14" t="s">
        <v>28</v>
      </c>
      <c r="D17" s="15">
        <v>2916945718</v>
      </c>
      <c r="E17" s="15">
        <v>-1266293821</v>
      </c>
      <c r="F17" s="16">
        <f t="shared" si="3"/>
        <v>1650651897</v>
      </c>
      <c r="G17" s="16">
        <v>0</v>
      </c>
      <c r="H17" s="15">
        <v>0</v>
      </c>
      <c r="I17" s="15">
        <f t="shared" si="4"/>
        <v>1650651897</v>
      </c>
    </row>
    <row r="18" spans="1:9" s="2" customFormat="1" x14ac:dyDescent="0.2">
      <c r="B18" s="13" t="s">
        <v>29</v>
      </c>
      <c r="C18" s="14" t="s">
        <v>30</v>
      </c>
      <c r="D18" s="15">
        <v>1413774827</v>
      </c>
      <c r="E18" s="15">
        <v>85768453</v>
      </c>
      <c r="F18" s="16">
        <f t="shared" si="3"/>
        <v>1499543280</v>
      </c>
      <c r="G18" s="16">
        <v>837358871</v>
      </c>
      <c r="H18" s="15">
        <v>833710247</v>
      </c>
      <c r="I18" s="15">
        <f t="shared" si="4"/>
        <v>662184409</v>
      </c>
    </row>
    <row r="19" spans="1:9" s="2" customFormat="1" ht="4.5" customHeight="1" x14ac:dyDescent="0.2">
      <c r="B19" s="13"/>
      <c r="C19" s="14"/>
      <c r="D19" s="15"/>
      <c r="E19" s="15"/>
      <c r="F19" s="15"/>
      <c r="G19" s="16"/>
      <c r="H19" s="15"/>
      <c r="I19" s="15"/>
    </row>
    <row r="20" spans="1:9" s="2" customFormat="1" ht="12.75" customHeight="1" x14ac:dyDescent="0.2">
      <c r="A20" s="22" t="s">
        <v>31</v>
      </c>
      <c r="B20" s="23" t="s">
        <v>32</v>
      </c>
      <c r="C20" s="23"/>
      <c r="D20" s="24">
        <f>SUM(D21:D29)</f>
        <v>800856488</v>
      </c>
      <c r="E20" s="24">
        <f t="shared" ref="E20:I20" si="5">SUM(E21:E29)</f>
        <v>1850506254</v>
      </c>
      <c r="F20" s="24">
        <f t="shared" si="5"/>
        <v>2651362742</v>
      </c>
      <c r="G20" s="24">
        <f t="shared" si="5"/>
        <v>1663521472</v>
      </c>
      <c r="H20" s="24">
        <f t="shared" si="5"/>
        <v>1612744126</v>
      </c>
      <c r="I20" s="24">
        <f t="shared" si="5"/>
        <v>987841270</v>
      </c>
    </row>
    <row r="21" spans="1:9" s="2" customFormat="1" ht="25.5" customHeight="1" x14ac:dyDescent="0.2">
      <c r="B21" s="13" t="s">
        <v>33</v>
      </c>
      <c r="C21" s="25" t="s">
        <v>34</v>
      </c>
      <c r="D21" s="15">
        <v>333443518</v>
      </c>
      <c r="E21" s="15">
        <v>285246132</v>
      </c>
      <c r="F21" s="16">
        <f t="shared" ref="F21:F29" si="6">D21+E21</f>
        <v>618689650</v>
      </c>
      <c r="G21" s="16">
        <v>484838915</v>
      </c>
      <c r="H21" s="15">
        <v>449315030</v>
      </c>
      <c r="I21" s="15">
        <f t="shared" ref="I21:I29" si="7">F21-G21</f>
        <v>133850735</v>
      </c>
    </row>
    <row r="22" spans="1:9" s="2" customFormat="1" ht="12.75" customHeight="1" x14ac:dyDescent="0.2">
      <c r="B22" s="13" t="s">
        <v>35</v>
      </c>
      <c r="C22" s="14" t="s">
        <v>36</v>
      </c>
      <c r="D22" s="15">
        <v>231949511</v>
      </c>
      <c r="E22" s="15">
        <v>1111609614</v>
      </c>
      <c r="F22" s="16">
        <f t="shared" si="6"/>
        <v>1343559125</v>
      </c>
      <c r="G22" s="16">
        <v>727613288</v>
      </c>
      <c r="H22" s="15">
        <v>724956166</v>
      </c>
      <c r="I22" s="15">
        <f t="shared" si="7"/>
        <v>615945837</v>
      </c>
    </row>
    <row r="23" spans="1:9" s="2" customFormat="1" ht="25.5" customHeight="1" x14ac:dyDescent="0.2">
      <c r="B23" s="13" t="s">
        <v>37</v>
      </c>
      <c r="C23" s="25" t="s">
        <v>38</v>
      </c>
      <c r="D23" s="15">
        <v>4646590</v>
      </c>
      <c r="E23" s="15">
        <v>421134</v>
      </c>
      <c r="F23" s="16">
        <f t="shared" si="6"/>
        <v>5067724</v>
      </c>
      <c r="G23" s="16">
        <v>4508872</v>
      </c>
      <c r="H23" s="15">
        <v>4508872</v>
      </c>
      <c r="I23" s="15">
        <f t="shared" si="7"/>
        <v>558852</v>
      </c>
    </row>
    <row r="24" spans="1:9" s="2" customFormat="1" ht="25.5" customHeight="1" x14ac:dyDescent="0.2">
      <c r="B24" s="13" t="s">
        <v>39</v>
      </c>
      <c r="C24" s="25" t="s">
        <v>40</v>
      </c>
      <c r="D24" s="15">
        <v>12135403</v>
      </c>
      <c r="E24" s="15">
        <v>345037081</v>
      </c>
      <c r="F24" s="16">
        <f t="shared" si="6"/>
        <v>357172484</v>
      </c>
      <c r="G24" s="16">
        <v>313325745</v>
      </c>
      <c r="H24" s="15">
        <v>309507507</v>
      </c>
      <c r="I24" s="15">
        <f t="shared" si="7"/>
        <v>43846739</v>
      </c>
    </row>
    <row r="25" spans="1:9" s="2" customFormat="1" ht="25.5" customHeight="1" x14ac:dyDescent="0.2">
      <c r="B25" s="13" t="s">
        <v>41</v>
      </c>
      <c r="C25" s="25" t="s">
        <v>42</v>
      </c>
      <c r="D25" s="15">
        <v>6928685</v>
      </c>
      <c r="E25" s="15">
        <v>35363390</v>
      </c>
      <c r="F25" s="16">
        <f t="shared" si="6"/>
        <v>42292075</v>
      </c>
      <c r="G25" s="16">
        <v>38052129</v>
      </c>
      <c r="H25" s="15">
        <v>37385795</v>
      </c>
      <c r="I25" s="15">
        <f t="shared" si="7"/>
        <v>4239946</v>
      </c>
    </row>
    <row r="26" spans="1:9" s="2" customFormat="1" ht="12.75" customHeight="1" x14ac:dyDescent="0.2">
      <c r="B26" s="13" t="s">
        <v>43</v>
      </c>
      <c r="C26" s="25" t="s">
        <v>44</v>
      </c>
      <c r="D26" s="15">
        <v>169017023</v>
      </c>
      <c r="E26" s="15">
        <v>50666106</v>
      </c>
      <c r="F26" s="16">
        <f t="shared" si="6"/>
        <v>219683129</v>
      </c>
      <c r="G26" s="16">
        <v>72174900</v>
      </c>
      <c r="H26" s="15">
        <v>67536367</v>
      </c>
      <c r="I26" s="15">
        <f t="shared" si="7"/>
        <v>147508229</v>
      </c>
    </row>
    <row r="27" spans="1:9" s="2" customFormat="1" ht="25.5" customHeight="1" x14ac:dyDescent="0.2">
      <c r="B27" s="13" t="s">
        <v>45</v>
      </c>
      <c r="C27" s="25" t="s">
        <v>46</v>
      </c>
      <c r="D27" s="15">
        <v>8098060</v>
      </c>
      <c r="E27" s="15">
        <v>370185</v>
      </c>
      <c r="F27" s="16">
        <f t="shared" si="6"/>
        <v>8468245</v>
      </c>
      <c r="G27" s="16">
        <v>4586328</v>
      </c>
      <c r="H27" s="15">
        <v>4453574</v>
      </c>
      <c r="I27" s="15">
        <f t="shared" si="7"/>
        <v>3881917</v>
      </c>
    </row>
    <row r="28" spans="1:9" s="2" customFormat="1" ht="12.75" customHeight="1" x14ac:dyDescent="0.2">
      <c r="B28" s="13" t="s">
        <v>47</v>
      </c>
      <c r="C28" s="14" t="s">
        <v>48</v>
      </c>
      <c r="D28" s="15">
        <v>162000</v>
      </c>
      <c r="E28" s="15">
        <v>0</v>
      </c>
      <c r="F28" s="16">
        <f t="shared" si="6"/>
        <v>162000</v>
      </c>
      <c r="G28" s="16">
        <v>0</v>
      </c>
      <c r="H28" s="15">
        <v>0</v>
      </c>
      <c r="I28" s="15">
        <f t="shared" si="7"/>
        <v>162000</v>
      </c>
    </row>
    <row r="29" spans="1:9" s="2" customFormat="1" ht="12.75" customHeight="1" x14ac:dyDescent="0.2">
      <c r="B29" s="13" t="s">
        <v>49</v>
      </c>
      <c r="C29" s="25" t="s">
        <v>50</v>
      </c>
      <c r="D29" s="15">
        <v>34475698</v>
      </c>
      <c r="E29" s="15">
        <v>21792612</v>
      </c>
      <c r="F29" s="16">
        <f t="shared" si="6"/>
        <v>56268310</v>
      </c>
      <c r="G29" s="16">
        <v>18421295</v>
      </c>
      <c r="H29" s="15">
        <v>15080815</v>
      </c>
      <c r="I29" s="15">
        <f t="shared" si="7"/>
        <v>37847015</v>
      </c>
    </row>
    <row r="30" spans="1:9" s="2" customFormat="1" ht="4.5" customHeight="1" x14ac:dyDescent="0.2">
      <c r="B30" s="13"/>
      <c r="C30" s="25"/>
      <c r="D30" s="15"/>
      <c r="E30" s="15"/>
      <c r="F30" s="15"/>
      <c r="G30" s="16"/>
      <c r="H30" s="15"/>
      <c r="I30" s="15"/>
    </row>
    <row r="31" spans="1:9" s="2" customFormat="1" ht="12.75" customHeight="1" x14ac:dyDescent="0.2">
      <c r="A31" s="22" t="s">
        <v>51</v>
      </c>
      <c r="B31" s="23" t="s">
        <v>52</v>
      </c>
      <c r="C31" s="23"/>
      <c r="D31" s="24">
        <f>SUM(D32:D40)</f>
        <v>2352887131</v>
      </c>
      <c r="E31" s="24">
        <f t="shared" ref="E31:I31" si="8">SUM(E32:E40)</f>
        <v>1294080237</v>
      </c>
      <c r="F31" s="24">
        <f t="shared" si="8"/>
        <v>3646967368</v>
      </c>
      <c r="G31" s="24">
        <f t="shared" si="8"/>
        <v>1726294037</v>
      </c>
      <c r="H31" s="24">
        <f t="shared" si="8"/>
        <v>1541143707</v>
      </c>
      <c r="I31" s="24">
        <f t="shared" si="8"/>
        <v>1920673331</v>
      </c>
    </row>
    <row r="32" spans="1:9" s="2" customFormat="1" ht="12.75" customHeight="1" x14ac:dyDescent="0.2">
      <c r="B32" s="13" t="s">
        <v>53</v>
      </c>
      <c r="C32" s="14" t="s">
        <v>54</v>
      </c>
      <c r="D32" s="15">
        <v>278668006</v>
      </c>
      <c r="E32" s="15">
        <v>17480892</v>
      </c>
      <c r="F32" s="16">
        <f t="shared" ref="F32:F40" si="9">D32+E32</f>
        <v>296148898</v>
      </c>
      <c r="G32" s="16">
        <v>104196984</v>
      </c>
      <c r="H32" s="15">
        <v>95391609</v>
      </c>
      <c r="I32" s="15">
        <f t="shared" ref="I32:I40" si="10">F32-G32</f>
        <v>191951914</v>
      </c>
    </row>
    <row r="33" spans="1:9" s="2" customFormat="1" ht="12.75" customHeight="1" x14ac:dyDescent="0.2">
      <c r="B33" s="13" t="s">
        <v>55</v>
      </c>
      <c r="C33" s="14" t="s">
        <v>56</v>
      </c>
      <c r="D33" s="15">
        <v>352836489</v>
      </c>
      <c r="E33" s="15">
        <v>2069969</v>
      </c>
      <c r="F33" s="16">
        <f t="shared" si="9"/>
        <v>354906458</v>
      </c>
      <c r="G33" s="16">
        <v>144725506</v>
      </c>
      <c r="H33" s="15">
        <v>139738250</v>
      </c>
      <c r="I33" s="15">
        <f t="shared" si="10"/>
        <v>210180952</v>
      </c>
    </row>
    <row r="34" spans="1:9" s="2" customFormat="1" ht="25.5" customHeight="1" x14ac:dyDescent="0.2">
      <c r="B34" s="13" t="s">
        <v>57</v>
      </c>
      <c r="C34" s="25" t="s">
        <v>58</v>
      </c>
      <c r="D34" s="15">
        <v>409241941</v>
      </c>
      <c r="E34" s="15">
        <v>341598525</v>
      </c>
      <c r="F34" s="16">
        <f t="shared" si="9"/>
        <v>750840466</v>
      </c>
      <c r="G34" s="16">
        <v>355356031</v>
      </c>
      <c r="H34" s="15">
        <v>280309027</v>
      </c>
      <c r="I34" s="15">
        <f t="shared" si="10"/>
        <v>395484435</v>
      </c>
    </row>
    <row r="35" spans="1:9" s="2" customFormat="1" ht="12.75" customHeight="1" x14ac:dyDescent="0.2">
      <c r="B35" s="13" t="s">
        <v>59</v>
      </c>
      <c r="C35" s="14" t="s">
        <v>60</v>
      </c>
      <c r="D35" s="15">
        <v>97741438</v>
      </c>
      <c r="E35" s="15">
        <v>36935255</v>
      </c>
      <c r="F35" s="16">
        <f t="shared" si="9"/>
        <v>134676693</v>
      </c>
      <c r="G35" s="16">
        <v>42514614</v>
      </c>
      <c r="H35" s="15">
        <v>38967470</v>
      </c>
      <c r="I35" s="15">
        <f t="shared" si="10"/>
        <v>92162079</v>
      </c>
    </row>
    <row r="36" spans="1:9" s="2" customFormat="1" ht="25.5" customHeight="1" x14ac:dyDescent="0.2">
      <c r="B36" s="13" t="s">
        <v>61</v>
      </c>
      <c r="C36" s="14" t="s">
        <v>62</v>
      </c>
      <c r="D36" s="15">
        <v>144650030</v>
      </c>
      <c r="E36" s="15">
        <v>24397521</v>
      </c>
      <c r="F36" s="16">
        <f t="shared" si="9"/>
        <v>169047551</v>
      </c>
      <c r="G36" s="16">
        <v>61528136</v>
      </c>
      <c r="H36" s="15">
        <v>54430018</v>
      </c>
      <c r="I36" s="15">
        <f t="shared" si="10"/>
        <v>107519415</v>
      </c>
    </row>
    <row r="37" spans="1:9" s="2" customFormat="1" ht="12.75" customHeight="1" x14ac:dyDescent="0.2">
      <c r="B37" s="13" t="s">
        <v>63</v>
      </c>
      <c r="C37" s="25" t="s">
        <v>64</v>
      </c>
      <c r="D37" s="15">
        <v>62842413</v>
      </c>
      <c r="E37" s="15">
        <v>23253527</v>
      </c>
      <c r="F37" s="16">
        <f t="shared" si="9"/>
        <v>86095940</v>
      </c>
      <c r="G37" s="16">
        <v>32748015</v>
      </c>
      <c r="H37" s="15">
        <v>32335034</v>
      </c>
      <c r="I37" s="15">
        <f t="shared" si="10"/>
        <v>53347925</v>
      </c>
    </row>
    <row r="38" spans="1:9" s="2" customFormat="1" ht="12.75" customHeight="1" x14ac:dyDescent="0.2">
      <c r="B38" s="13" t="s">
        <v>65</v>
      </c>
      <c r="C38" s="14" t="s">
        <v>66</v>
      </c>
      <c r="D38" s="15">
        <v>155465195</v>
      </c>
      <c r="E38" s="15">
        <v>17834856</v>
      </c>
      <c r="F38" s="16">
        <f t="shared" si="9"/>
        <v>173300051</v>
      </c>
      <c r="G38" s="16">
        <v>59509404</v>
      </c>
      <c r="H38" s="15">
        <v>57327916</v>
      </c>
      <c r="I38" s="15">
        <f t="shared" si="10"/>
        <v>113790647</v>
      </c>
    </row>
    <row r="39" spans="1:9" s="2" customFormat="1" ht="12.75" customHeight="1" x14ac:dyDescent="0.2">
      <c r="B39" s="13" t="s">
        <v>67</v>
      </c>
      <c r="C39" s="14" t="s">
        <v>68</v>
      </c>
      <c r="D39" s="15">
        <v>40242945</v>
      </c>
      <c r="E39" s="15">
        <v>215976595</v>
      </c>
      <c r="F39" s="16">
        <f t="shared" si="9"/>
        <v>256219540</v>
      </c>
      <c r="G39" s="16">
        <v>104662528</v>
      </c>
      <c r="H39" s="15">
        <v>100696101</v>
      </c>
      <c r="I39" s="15">
        <f t="shared" si="10"/>
        <v>151557012</v>
      </c>
    </row>
    <row r="40" spans="1:9" s="2" customFormat="1" ht="12.75" customHeight="1" x14ac:dyDescent="0.2">
      <c r="B40" s="13" t="s">
        <v>69</v>
      </c>
      <c r="C40" s="14" t="s">
        <v>70</v>
      </c>
      <c r="D40" s="15">
        <v>811198674</v>
      </c>
      <c r="E40" s="15">
        <v>614533097</v>
      </c>
      <c r="F40" s="16">
        <f t="shared" si="9"/>
        <v>1425731771</v>
      </c>
      <c r="G40" s="16">
        <v>821052819</v>
      </c>
      <c r="H40" s="15">
        <v>741948282</v>
      </c>
      <c r="I40" s="15">
        <f t="shared" si="10"/>
        <v>604678952</v>
      </c>
    </row>
    <row r="41" spans="1:9" s="2" customFormat="1" ht="4.5" customHeight="1" x14ac:dyDescent="0.2">
      <c r="B41" s="13"/>
      <c r="C41" s="14"/>
      <c r="D41" s="15"/>
      <c r="E41" s="15"/>
      <c r="F41" s="15"/>
      <c r="G41" s="16"/>
      <c r="H41" s="15"/>
      <c r="I41" s="15"/>
    </row>
    <row r="42" spans="1:9" s="2" customFormat="1" ht="25.5" customHeight="1" x14ac:dyDescent="0.2">
      <c r="A42" s="22" t="s">
        <v>71</v>
      </c>
      <c r="B42" s="26" t="s">
        <v>72</v>
      </c>
      <c r="C42" s="26"/>
      <c r="D42" s="24">
        <f>SUM(D43:D51)</f>
        <v>2412648262</v>
      </c>
      <c r="E42" s="24">
        <f t="shared" ref="E42:I42" si="11">SUM(E43:E51)</f>
        <v>21739594</v>
      </c>
      <c r="F42" s="24">
        <f t="shared" si="11"/>
        <v>2434387856</v>
      </c>
      <c r="G42" s="24">
        <f t="shared" si="11"/>
        <v>879564337</v>
      </c>
      <c r="H42" s="24">
        <f t="shared" si="11"/>
        <v>851812701</v>
      </c>
      <c r="I42" s="24">
        <f t="shared" si="11"/>
        <v>1554823519</v>
      </c>
    </row>
    <row r="43" spans="1:9" s="2" customFormat="1" ht="25.5" customHeight="1" x14ac:dyDescent="0.2">
      <c r="B43" s="13" t="s">
        <v>73</v>
      </c>
      <c r="C43" s="25" t="s">
        <v>74</v>
      </c>
      <c r="D43" s="15">
        <v>721696296</v>
      </c>
      <c r="E43" s="15">
        <v>45461196</v>
      </c>
      <c r="F43" s="16">
        <f t="shared" ref="F43:F51" si="12">D43+E43</f>
        <v>767157492</v>
      </c>
      <c r="G43" s="16">
        <v>327099117</v>
      </c>
      <c r="H43" s="15">
        <v>327099117</v>
      </c>
      <c r="I43" s="15">
        <f t="shared" ref="I43:I48" si="13">F43-G43</f>
        <v>440058375</v>
      </c>
    </row>
    <row r="44" spans="1:9" s="2" customFormat="1" ht="12.75" customHeight="1" x14ac:dyDescent="0.2">
      <c r="B44" s="13" t="s">
        <v>75</v>
      </c>
      <c r="C44" s="14" t="s">
        <v>76</v>
      </c>
      <c r="D44" s="15">
        <v>519748</v>
      </c>
      <c r="E44" s="15">
        <v>88386494</v>
      </c>
      <c r="F44" s="16">
        <f t="shared" si="12"/>
        <v>88906242</v>
      </c>
      <c r="G44" s="16">
        <v>88617494</v>
      </c>
      <c r="H44" s="15">
        <v>88617493</v>
      </c>
      <c r="I44" s="15">
        <f t="shared" si="13"/>
        <v>288748</v>
      </c>
    </row>
    <row r="45" spans="1:9" s="2" customFormat="1" ht="12.75" customHeight="1" x14ac:dyDescent="0.2">
      <c r="B45" s="13" t="s">
        <v>77</v>
      </c>
      <c r="C45" s="14" t="s">
        <v>78</v>
      </c>
      <c r="D45" s="15">
        <v>854266109</v>
      </c>
      <c r="E45" s="15">
        <v>20334764</v>
      </c>
      <c r="F45" s="16">
        <f t="shared" si="12"/>
        <v>874600873</v>
      </c>
      <c r="G45" s="16">
        <v>131911762</v>
      </c>
      <c r="H45" s="15">
        <v>127649967</v>
      </c>
      <c r="I45" s="15">
        <f t="shared" si="13"/>
        <v>742689111</v>
      </c>
    </row>
    <row r="46" spans="1:9" s="2" customFormat="1" ht="12.75" customHeight="1" x14ac:dyDescent="0.2">
      <c r="B46" s="13" t="s">
        <v>79</v>
      </c>
      <c r="C46" s="14" t="s">
        <v>80</v>
      </c>
      <c r="D46" s="15">
        <v>794532985</v>
      </c>
      <c r="E46" s="15">
        <v>-135502004</v>
      </c>
      <c r="F46" s="16">
        <f t="shared" si="12"/>
        <v>659030981</v>
      </c>
      <c r="G46" s="16">
        <v>317593697</v>
      </c>
      <c r="H46" s="15">
        <v>294103857</v>
      </c>
      <c r="I46" s="15">
        <f t="shared" si="13"/>
        <v>341437284</v>
      </c>
    </row>
    <row r="47" spans="1:9" s="2" customFormat="1" ht="12.75" customHeight="1" x14ac:dyDescent="0.2">
      <c r="B47" s="13" t="s">
        <v>81</v>
      </c>
      <c r="C47" s="14" t="s">
        <v>82</v>
      </c>
      <c r="D47" s="15">
        <v>10209885</v>
      </c>
      <c r="E47" s="15">
        <v>1925104</v>
      </c>
      <c r="F47" s="16">
        <f t="shared" si="12"/>
        <v>12134989</v>
      </c>
      <c r="G47" s="16">
        <v>12134989</v>
      </c>
      <c r="H47" s="15">
        <v>12134989</v>
      </c>
      <c r="I47" s="15">
        <f t="shared" si="13"/>
        <v>0</v>
      </c>
    </row>
    <row r="48" spans="1:9" s="2" customFormat="1" ht="25.5" customHeight="1" x14ac:dyDescent="0.2">
      <c r="B48" s="13" t="s">
        <v>83</v>
      </c>
      <c r="C48" s="25" t="s">
        <v>84</v>
      </c>
      <c r="D48" s="15">
        <v>31423239</v>
      </c>
      <c r="E48" s="15">
        <v>1134040</v>
      </c>
      <c r="F48" s="16">
        <f t="shared" si="12"/>
        <v>32557279</v>
      </c>
      <c r="G48" s="16">
        <v>2207278</v>
      </c>
      <c r="H48" s="15">
        <v>2207278</v>
      </c>
      <c r="I48" s="15">
        <f t="shared" si="13"/>
        <v>30350001</v>
      </c>
    </row>
    <row r="49" spans="1:9" s="2" customFormat="1" ht="12.75" customHeight="1" x14ac:dyDescent="0.2">
      <c r="B49" s="13" t="s">
        <v>85</v>
      </c>
      <c r="C49" s="14" t="s">
        <v>86</v>
      </c>
      <c r="D49" s="15">
        <v>0</v>
      </c>
      <c r="E49" s="15">
        <v>0</v>
      </c>
      <c r="F49" s="16">
        <f t="shared" si="12"/>
        <v>0</v>
      </c>
      <c r="G49" s="16">
        <v>0</v>
      </c>
      <c r="H49" s="15">
        <v>0</v>
      </c>
      <c r="I49" s="15">
        <v>0</v>
      </c>
    </row>
    <row r="50" spans="1:9" s="2" customFormat="1" ht="12.75" customHeight="1" x14ac:dyDescent="0.2">
      <c r="B50" s="13" t="s">
        <v>87</v>
      </c>
      <c r="C50" s="14" t="s">
        <v>88</v>
      </c>
      <c r="D50" s="15">
        <v>0</v>
      </c>
      <c r="E50" s="15">
        <v>0</v>
      </c>
      <c r="F50" s="16">
        <f t="shared" si="12"/>
        <v>0</v>
      </c>
      <c r="G50" s="16">
        <v>0</v>
      </c>
      <c r="H50" s="15">
        <v>0</v>
      </c>
      <c r="I50" s="15">
        <v>0</v>
      </c>
    </row>
    <row r="51" spans="1:9" s="2" customFormat="1" ht="12.75" customHeight="1" x14ac:dyDescent="0.2">
      <c r="B51" s="13" t="s">
        <v>89</v>
      </c>
      <c r="C51" s="14" t="s">
        <v>90</v>
      </c>
      <c r="D51" s="15">
        <v>0</v>
      </c>
      <c r="E51" s="15">
        <v>0</v>
      </c>
      <c r="F51" s="16">
        <f t="shared" si="12"/>
        <v>0</v>
      </c>
      <c r="G51" s="16">
        <v>0</v>
      </c>
      <c r="H51" s="15">
        <v>0</v>
      </c>
      <c r="I51" s="15">
        <v>0</v>
      </c>
    </row>
    <row r="52" spans="1:9" s="2" customFormat="1" ht="4.5" customHeight="1" x14ac:dyDescent="0.2">
      <c r="B52" s="13"/>
      <c r="C52" s="14"/>
      <c r="D52" s="15"/>
      <c r="E52" s="15"/>
      <c r="F52" s="15"/>
      <c r="G52" s="16"/>
      <c r="H52" s="15"/>
      <c r="I52" s="15"/>
    </row>
    <row r="53" spans="1:9" s="2" customFormat="1" ht="12.75" customHeight="1" x14ac:dyDescent="0.2">
      <c r="A53" s="22" t="s">
        <v>91</v>
      </c>
      <c r="B53" s="23" t="s">
        <v>92</v>
      </c>
      <c r="C53" s="23"/>
      <c r="D53" s="24">
        <f>SUM(D54:D62)</f>
        <v>319684193</v>
      </c>
      <c r="E53" s="24">
        <f t="shared" ref="E53:I53" si="14">SUM(E54:E62)</f>
        <v>15601913</v>
      </c>
      <c r="F53" s="24">
        <f t="shared" si="14"/>
        <v>335286106</v>
      </c>
      <c r="G53" s="24">
        <f t="shared" si="14"/>
        <v>50537441</v>
      </c>
      <c r="H53" s="24">
        <f t="shared" si="14"/>
        <v>50530793</v>
      </c>
      <c r="I53" s="24">
        <f t="shared" si="14"/>
        <v>284748665</v>
      </c>
    </row>
    <row r="54" spans="1:9" s="2" customFormat="1" ht="12.75" customHeight="1" x14ac:dyDescent="0.2">
      <c r="B54" s="13" t="s">
        <v>93</v>
      </c>
      <c r="C54" s="14" t="s">
        <v>94</v>
      </c>
      <c r="D54" s="15">
        <v>69698722</v>
      </c>
      <c r="E54" s="15">
        <v>-14597043</v>
      </c>
      <c r="F54" s="16">
        <f t="shared" ref="F54:F62" si="15">D54+E54</f>
        <v>55101679</v>
      </c>
      <c r="G54" s="16">
        <v>25047419</v>
      </c>
      <c r="H54" s="15">
        <v>25041570</v>
      </c>
      <c r="I54" s="15">
        <f t="shared" ref="I54:I62" si="16">F54-G54</f>
        <v>30054260</v>
      </c>
    </row>
    <row r="55" spans="1:9" s="2" customFormat="1" ht="12.75" customHeight="1" x14ac:dyDescent="0.2">
      <c r="B55" s="13" t="s">
        <v>95</v>
      </c>
      <c r="C55" s="14" t="s">
        <v>96</v>
      </c>
      <c r="D55" s="15">
        <v>1080982</v>
      </c>
      <c r="E55" s="15">
        <v>4233435</v>
      </c>
      <c r="F55" s="16">
        <f t="shared" si="15"/>
        <v>5314417</v>
      </c>
      <c r="G55" s="16">
        <v>615978</v>
      </c>
      <c r="H55" s="15">
        <v>615179</v>
      </c>
      <c r="I55" s="15">
        <f t="shared" si="16"/>
        <v>4698439</v>
      </c>
    </row>
    <row r="56" spans="1:9" s="2" customFormat="1" ht="12.75" customHeight="1" x14ac:dyDescent="0.2">
      <c r="B56" s="13" t="s">
        <v>97</v>
      </c>
      <c r="C56" s="14" t="s">
        <v>98</v>
      </c>
      <c r="D56" s="15">
        <v>0</v>
      </c>
      <c r="E56" s="15">
        <v>167770</v>
      </c>
      <c r="F56" s="16">
        <f t="shared" si="15"/>
        <v>167770</v>
      </c>
      <c r="G56" s="16">
        <v>0</v>
      </c>
      <c r="H56" s="15">
        <v>0</v>
      </c>
      <c r="I56" s="15">
        <f t="shared" si="16"/>
        <v>167770</v>
      </c>
    </row>
    <row r="57" spans="1:9" s="2" customFormat="1" ht="12.75" customHeight="1" x14ac:dyDescent="0.2">
      <c r="B57" s="13" t="s">
        <v>99</v>
      </c>
      <c r="C57" s="14" t="s">
        <v>100</v>
      </c>
      <c r="D57" s="15">
        <v>11624939</v>
      </c>
      <c r="E57" s="15">
        <v>1254823</v>
      </c>
      <c r="F57" s="16">
        <f t="shared" si="15"/>
        <v>12879762</v>
      </c>
      <c r="G57" s="16">
        <v>7448432</v>
      </c>
      <c r="H57" s="15">
        <v>7448432</v>
      </c>
      <c r="I57" s="15">
        <f t="shared" si="16"/>
        <v>5431330</v>
      </c>
    </row>
    <row r="58" spans="1:9" s="2" customFormat="1" ht="12.75" customHeight="1" x14ac:dyDescent="0.2">
      <c r="B58" s="13" t="s">
        <v>101</v>
      </c>
      <c r="C58" s="14" t="s">
        <v>102</v>
      </c>
      <c r="D58" s="15">
        <v>0</v>
      </c>
      <c r="E58" s="15">
        <v>15993504</v>
      </c>
      <c r="F58" s="16">
        <f t="shared" si="15"/>
        <v>15993504</v>
      </c>
      <c r="G58" s="16">
        <v>15993504</v>
      </c>
      <c r="H58" s="15">
        <v>15993504</v>
      </c>
      <c r="I58" s="15">
        <f t="shared" si="16"/>
        <v>0</v>
      </c>
    </row>
    <row r="59" spans="1:9" s="2" customFormat="1" ht="12.75" customHeight="1" x14ac:dyDescent="0.2">
      <c r="B59" s="13" t="s">
        <v>103</v>
      </c>
      <c r="C59" s="14" t="s">
        <v>104</v>
      </c>
      <c r="D59" s="15">
        <v>221606543</v>
      </c>
      <c r="E59" s="15">
        <v>-78554810</v>
      </c>
      <c r="F59" s="16">
        <f t="shared" si="15"/>
        <v>143051733</v>
      </c>
      <c r="G59" s="16">
        <v>1370978</v>
      </c>
      <c r="H59" s="15">
        <v>1370978</v>
      </c>
      <c r="I59" s="15">
        <f t="shared" si="16"/>
        <v>141680755</v>
      </c>
    </row>
    <row r="60" spans="1:9" s="2" customFormat="1" ht="12.75" customHeight="1" x14ac:dyDescent="0.2">
      <c r="B60" s="13" t="s">
        <v>105</v>
      </c>
      <c r="C60" s="14" t="s">
        <v>106</v>
      </c>
      <c r="D60" s="15">
        <v>0</v>
      </c>
      <c r="E60" s="15">
        <v>0</v>
      </c>
      <c r="F60" s="16">
        <f t="shared" si="15"/>
        <v>0</v>
      </c>
      <c r="G60" s="15">
        <v>0</v>
      </c>
      <c r="H60" s="15">
        <v>0</v>
      </c>
      <c r="I60" s="15">
        <f t="shared" si="16"/>
        <v>0</v>
      </c>
    </row>
    <row r="61" spans="1:9" s="2" customFormat="1" ht="12.75" customHeight="1" x14ac:dyDescent="0.2">
      <c r="B61" s="13" t="s">
        <v>107</v>
      </c>
      <c r="C61" s="14" t="s">
        <v>108</v>
      </c>
      <c r="D61" s="15">
        <v>9403957</v>
      </c>
      <c r="E61" s="15">
        <v>-378560</v>
      </c>
      <c r="F61" s="16">
        <f t="shared" si="15"/>
        <v>9025397</v>
      </c>
      <c r="G61" s="15">
        <v>0</v>
      </c>
      <c r="H61" s="15">
        <v>0</v>
      </c>
      <c r="I61" s="15">
        <f t="shared" si="16"/>
        <v>9025397</v>
      </c>
    </row>
    <row r="62" spans="1:9" s="2" customFormat="1" ht="12.75" customHeight="1" x14ac:dyDescent="0.2">
      <c r="B62" s="13" t="s">
        <v>109</v>
      </c>
      <c r="C62" s="14" t="s">
        <v>110</v>
      </c>
      <c r="D62" s="15">
        <v>6269050</v>
      </c>
      <c r="E62" s="15">
        <v>87482794</v>
      </c>
      <c r="F62" s="16">
        <f t="shared" si="15"/>
        <v>93751844</v>
      </c>
      <c r="G62" s="16">
        <v>61130</v>
      </c>
      <c r="H62" s="15">
        <v>61130</v>
      </c>
      <c r="I62" s="15">
        <f t="shared" si="16"/>
        <v>93690714</v>
      </c>
    </row>
    <row r="63" spans="1:9" s="2" customFormat="1" ht="4.5" customHeight="1" x14ac:dyDescent="0.2">
      <c r="B63" s="13"/>
      <c r="C63" s="14"/>
      <c r="D63" s="15"/>
      <c r="E63" s="15"/>
      <c r="F63" s="15"/>
      <c r="G63" s="16"/>
      <c r="H63" s="15"/>
      <c r="I63" s="15"/>
    </row>
    <row r="64" spans="1:9" s="2" customFormat="1" ht="12.75" customHeight="1" x14ac:dyDescent="0.2">
      <c r="A64" s="22" t="s">
        <v>111</v>
      </c>
      <c r="B64" s="23" t="s">
        <v>112</v>
      </c>
      <c r="C64" s="23"/>
      <c r="D64" s="24">
        <f>SUM(D65:D67)</f>
        <v>1438458075</v>
      </c>
      <c r="E64" s="24">
        <f t="shared" ref="E64:I64" si="17">SUM(E65:E67)</f>
        <v>48627166</v>
      </c>
      <c r="F64" s="24">
        <f t="shared" si="17"/>
        <v>1487085241</v>
      </c>
      <c r="G64" s="24">
        <f t="shared" si="17"/>
        <v>397576709</v>
      </c>
      <c r="H64" s="24">
        <f t="shared" si="17"/>
        <v>374253445</v>
      </c>
      <c r="I64" s="24">
        <f t="shared" si="17"/>
        <v>1089508532</v>
      </c>
    </row>
    <row r="65" spans="1:9" s="2" customFormat="1" ht="12.75" customHeight="1" x14ac:dyDescent="0.2">
      <c r="B65" s="13" t="s">
        <v>113</v>
      </c>
      <c r="C65" s="14" t="s">
        <v>114</v>
      </c>
      <c r="D65" s="15">
        <v>1433458075</v>
      </c>
      <c r="E65" s="15">
        <v>-167950114</v>
      </c>
      <c r="F65" s="16">
        <f t="shared" ref="F65:F66" si="18">D65+E65</f>
        <v>1265507961</v>
      </c>
      <c r="G65" s="16">
        <v>348439548</v>
      </c>
      <c r="H65" s="16">
        <v>325972475</v>
      </c>
      <c r="I65" s="15">
        <f t="shared" ref="I65:I67" si="19">F65-G65</f>
        <v>917068413</v>
      </c>
    </row>
    <row r="66" spans="1:9" s="2" customFormat="1" ht="12.75" customHeight="1" x14ac:dyDescent="0.2">
      <c r="B66" s="13" t="s">
        <v>115</v>
      </c>
      <c r="C66" s="14" t="s">
        <v>116</v>
      </c>
      <c r="D66" s="15">
        <v>5000000</v>
      </c>
      <c r="E66" s="15">
        <v>216577280</v>
      </c>
      <c r="F66" s="16">
        <f t="shared" si="18"/>
        <v>221577280</v>
      </c>
      <c r="G66" s="16">
        <v>49137161</v>
      </c>
      <c r="H66" s="16">
        <v>48280970</v>
      </c>
      <c r="I66" s="15">
        <f t="shared" si="19"/>
        <v>172440119</v>
      </c>
    </row>
    <row r="67" spans="1:9" s="2" customFormat="1" ht="12.75" customHeight="1" x14ac:dyDescent="0.2">
      <c r="B67" s="13" t="s">
        <v>117</v>
      </c>
      <c r="C67" s="14" t="s">
        <v>118</v>
      </c>
      <c r="D67" s="15">
        <v>0</v>
      </c>
      <c r="E67" s="15">
        <v>0</v>
      </c>
      <c r="F67" s="15">
        <v>0</v>
      </c>
      <c r="G67" s="16">
        <v>0</v>
      </c>
      <c r="H67" s="15">
        <v>0</v>
      </c>
      <c r="I67" s="15">
        <f t="shared" si="19"/>
        <v>0</v>
      </c>
    </row>
    <row r="68" spans="1:9" s="2" customFormat="1" ht="4.5" customHeight="1" x14ac:dyDescent="0.2">
      <c r="B68" s="13"/>
      <c r="C68" s="14"/>
      <c r="D68" s="15"/>
      <c r="E68" s="15"/>
      <c r="F68" s="15"/>
      <c r="G68" s="16"/>
      <c r="H68" s="15"/>
      <c r="I68" s="15"/>
    </row>
    <row r="69" spans="1:9" s="2" customFormat="1" ht="12.75" customHeight="1" x14ac:dyDescent="0.2">
      <c r="A69" s="22" t="s">
        <v>119</v>
      </c>
      <c r="B69" s="23" t="s">
        <v>120</v>
      </c>
      <c r="C69" s="23"/>
      <c r="D69" s="24">
        <f>SUM(D70:D77)</f>
        <v>4170398783</v>
      </c>
      <c r="E69" s="24">
        <f t="shared" ref="E69:I69" si="20">SUM(E70:E77)</f>
        <v>2350541280</v>
      </c>
      <c r="F69" s="24">
        <f t="shared" si="20"/>
        <v>6520940063</v>
      </c>
      <c r="G69" s="24">
        <f t="shared" si="20"/>
        <v>1290104728</v>
      </c>
      <c r="H69" s="24">
        <f t="shared" si="20"/>
        <v>1290104728</v>
      </c>
      <c r="I69" s="24">
        <f t="shared" si="20"/>
        <v>5230835335</v>
      </c>
    </row>
    <row r="70" spans="1:9" s="2" customFormat="1" ht="25.5" customHeight="1" x14ac:dyDescent="0.2">
      <c r="A70" s="27"/>
      <c r="B70" s="28" t="s">
        <v>121</v>
      </c>
      <c r="C70" s="29" t="s">
        <v>122</v>
      </c>
      <c r="D70" s="30">
        <v>0</v>
      </c>
      <c r="E70" s="30">
        <v>0</v>
      </c>
      <c r="F70" s="31">
        <f t="shared" ref="F70:F77" si="21">D70+E70</f>
        <v>0</v>
      </c>
      <c r="G70" s="30">
        <v>0</v>
      </c>
      <c r="H70" s="30">
        <v>0</v>
      </c>
      <c r="I70" s="30">
        <f t="shared" ref="I70:I77" si="22">F70-G70</f>
        <v>0</v>
      </c>
    </row>
    <row r="71" spans="1:9" s="2" customFormat="1" ht="12.75" customHeight="1" x14ac:dyDescent="0.2">
      <c r="B71" s="13" t="s">
        <v>123</v>
      </c>
      <c r="C71" s="14" t="s">
        <v>124</v>
      </c>
      <c r="D71" s="15">
        <v>0</v>
      </c>
      <c r="E71" s="15">
        <v>0</v>
      </c>
      <c r="F71" s="16">
        <f t="shared" si="21"/>
        <v>0</v>
      </c>
      <c r="G71" s="15">
        <v>0</v>
      </c>
      <c r="H71" s="15">
        <v>0</v>
      </c>
      <c r="I71" s="15">
        <f t="shared" si="22"/>
        <v>0</v>
      </c>
    </row>
    <row r="72" spans="1:9" s="2" customFormat="1" ht="12.75" customHeight="1" x14ac:dyDescent="0.2">
      <c r="B72" s="13" t="s">
        <v>125</v>
      </c>
      <c r="C72" s="14" t="s">
        <v>126</v>
      </c>
      <c r="D72" s="15">
        <v>0</v>
      </c>
      <c r="E72" s="15">
        <v>0</v>
      </c>
      <c r="F72" s="16">
        <f t="shared" si="21"/>
        <v>0</v>
      </c>
      <c r="G72" s="15">
        <v>0</v>
      </c>
      <c r="H72" s="15">
        <v>0</v>
      </c>
      <c r="I72" s="15">
        <f t="shared" si="22"/>
        <v>0</v>
      </c>
    </row>
    <row r="73" spans="1:9" s="2" customFormat="1" ht="12.75" customHeight="1" x14ac:dyDescent="0.2">
      <c r="B73" s="13" t="s">
        <v>127</v>
      </c>
      <c r="C73" s="14" t="s">
        <v>128</v>
      </c>
      <c r="D73" s="15">
        <v>0</v>
      </c>
      <c r="E73" s="15">
        <v>0</v>
      </c>
      <c r="F73" s="16">
        <f t="shared" si="21"/>
        <v>0</v>
      </c>
      <c r="G73" s="15">
        <v>0</v>
      </c>
      <c r="H73" s="15">
        <v>0</v>
      </c>
      <c r="I73" s="15">
        <f t="shared" si="22"/>
        <v>0</v>
      </c>
    </row>
    <row r="74" spans="1:9" s="2" customFormat="1" ht="25.5" customHeight="1" x14ac:dyDescent="0.2">
      <c r="B74" s="13" t="s">
        <v>129</v>
      </c>
      <c r="C74" s="25" t="s">
        <v>130</v>
      </c>
      <c r="D74" s="15">
        <v>1659196764</v>
      </c>
      <c r="E74" s="15">
        <v>179566255</v>
      </c>
      <c r="F74" s="16">
        <f t="shared" si="21"/>
        <v>1838763019</v>
      </c>
      <c r="G74" s="16">
        <v>1290104728</v>
      </c>
      <c r="H74" s="15">
        <v>1290104728</v>
      </c>
      <c r="I74" s="15">
        <f t="shared" si="22"/>
        <v>548658291</v>
      </c>
    </row>
    <row r="75" spans="1:9" s="2" customFormat="1" ht="12.75" customHeight="1" x14ac:dyDescent="0.2">
      <c r="C75" s="14" t="s">
        <v>131</v>
      </c>
      <c r="D75" s="15">
        <v>0</v>
      </c>
      <c r="E75" s="15"/>
      <c r="F75" s="16">
        <f t="shared" si="21"/>
        <v>0</v>
      </c>
      <c r="G75" s="15"/>
      <c r="H75" s="15"/>
      <c r="I75" s="15">
        <f t="shared" si="22"/>
        <v>0</v>
      </c>
    </row>
    <row r="76" spans="1:9" s="2" customFormat="1" ht="12.75" customHeight="1" x14ac:dyDescent="0.2">
      <c r="B76" s="13" t="s">
        <v>132</v>
      </c>
      <c r="C76" s="14" t="s">
        <v>133</v>
      </c>
      <c r="D76" s="15">
        <v>0</v>
      </c>
      <c r="E76" s="15">
        <v>0</v>
      </c>
      <c r="F76" s="16">
        <f t="shared" si="21"/>
        <v>0</v>
      </c>
      <c r="G76" s="15">
        <v>0</v>
      </c>
      <c r="H76" s="15">
        <v>0</v>
      </c>
      <c r="I76" s="15">
        <f t="shared" si="22"/>
        <v>0</v>
      </c>
    </row>
    <row r="77" spans="1:9" s="2" customFormat="1" ht="25.5" customHeight="1" x14ac:dyDescent="0.2">
      <c r="B77" s="13" t="s">
        <v>134</v>
      </c>
      <c r="C77" s="25" t="s">
        <v>135</v>
      </c>
      <c r="D77" s="15">
        <v>2511202019</v>
      </c>
      <c r="E77" s="15">
        <v>2170975025</v>
      </c>
      <c r="F77" s="16">
        <f t="shared" si="21"/>
        <v>4682177044</v>
      </c>
      <c r="G77" s="16">
        <v>0</v>
      </c>
      <c r="H77" s="15">
        <v>0</v>
      </c>
      <c r="I77" s="15">
        <f t="shared" si="22"/>
        <v>4682177044</v>
      </c>
    </row>
    <row r="78" spans="1:9" s="2" customFormat="1" ht="4.5" customHeight="1" x14ac:dyDescent="0.2">
      <c r="B78" s="13"/>
      <c r="C78" s="25"/>
      <c r="D78" s="15"/>
      <c r="E78" s="15"/>
      <c r="F78" s="15"/>
      <c r="G78" s="16"/>
      <c r="H78" s="15"/>
      <c r="I78" s="15"/>
    </row>
    <row r="79" spans="1:9" s="2" customFormat="1" ht="12.75" customHeight="1" x14ac:dyDescent="0.2">
      <c r="A79" s="22" t="s">
        <v>136</v>
      </c>
      <c r="B79" s="23" t="s">
        <v>137</v>
      </c>
      <c r="C79" s="23"/>
      <c r="D79" s="24">
        <f>SUM(D80:D82)</f>
        <v>9331516200</v>
      </c>
      <c r="E79" s="24">
        <f t="shared" ref="E79:I79" si="23">SUM(E80:E82)</f>
        <v>6411739</v>
      </c>
      <c r="F79" s="24">
        <f t="shared" si="23"/>
        <v>9337927939</v>
      </c>
      <c r="G79" s="24">
        <f t="shared" si="23"/>
        <v>5702352891</v>
      </c>
      <c r="H79" s="24">
        <f t="shared" si="23"/>
        <v>5695064194</v>
      </c>
      <c r="I79" s="24">
        <f t="shared" si="23"/>
        <v>3635575048</v>
      </c>
    </row>
    <row r="80" spans="1:9" s="2" customFormat="1" ht="12.75" customHeight="1" x14ac:dyDescent="0.2">
      <c r="B80" s="13" t="s">
        <v>138</v>
      </c>
      <c r="C80" s="14" t="s">
        <v>139</v>
      </c>
      <c r="D80" s="15">
        <v>9331516200</v>
      </c>
      <c r="E80" s="15">
        <v>6411739</v>
      </c>
      <c r="F80" s="16">
        <f t="shared" ref="F80:F82" si="24">D80+E80</f>
        <v>9337927939</v>
      </c>
      <c r="G80" s="16">
        <v>5702352891</v>
      </c>
      <c r="H80" s="15">
        <v>5695064194</v>
      </c>
      <c r="I80" s="15">
        <f t="shared" ref="I80:I81" si="25">F80-G80</f>
        <v>3635575048</v>
      </c>
    </row>
    <row r="81" spans="1:13" s="2" customFormat="1" ht="12.75" customHeight="1" x14ac:dyDescent="0.2">
      <c r="B81" s="13" t="s">
        <v>140</v>
      </c>
      <c r="C81" s="14" t="s">
        <v>141</v>
      </c>
      <c r="D81" s="15">
        <v>0</v>
      </c>
      <c r="E81" s="15">
        <v>0</v>
      </c>
      <c r="F81" s="16">
        <f t="shared" si="24"/>
        <v>0</v>
      </c>
      <c r="G81" s="16">
        <v>0</v>
      </c>
      <c r="H81" s="15">
        <v>0</v>
      </c>
      <c r="I81" s="15">
        <f t="shared" si="25"/>
        <v>0</v>
      </c>
    </row>
    <row r="82" spans="1:13" s="2" customFormat="1" ht="12.75" customHeight="1" x14ac:dyDescent="0.2">
      <c r="B82" s="13" t="s">
        <v>142</v>
      </c>
      <c r="C82" s="14" t="s">
        <v>143</v>
      </c>
      <c r="D82" s="15">
        <v>0</v>
      </c>
      <c r="E82" s="15">
        <v>0</v>
      </c>
      <c r="F82" s="16">
        <f t="shared" si="24"/>
        <v>0</v>
      </c>
      <c r="G82" s="16">
        <v>0</v>
      </c>
      <c r="H82" s="15">
        <v>0</v>
      </c>
      <c r="I82" s="15">
        <v>0</v>
      </c>
    </row>
    <row r="83" spans="1:13" s="2" customFormat="1" ht="4.5" customHeight="1" x14ac:dyDescent="0.2">
      <c r="B83" s="13"/>
      <c r="C83" s="14"/>
      <c r="D83" s="15"/>
      <c r="E83" s="15"/>
      <c r="F83" s="15"/>
      <c r="G83" s="16"/>
      <c r="H83" s="15"/>
      <c r="I83" s="15"/>
    </row>
    <row r="84" spans="1:13" s="2" customFormat="1" ht="12.75" customHeight="1" x14ac:dyDescent="0.2">
      <c r="A84" s="22" t="s">
        <v>144</v>
      </c>
      <c r="B84" s="23" t="s">
        <v>145</v>
      </c>
      <c r="C84" s="23"/>
      <c r="D84" s="24">
        <f>SUM(D85:D91)</f>
        <v>634371463</v>
      </c>
      <c r="E84" s="24">
        <f t="shared" ref="E84:I84" si="26">SUM(E85:E91)</f>
        <v>1100111</v>
      </c>
      <c r="F84" s="24">
        <f t="shared" si="26"/>
        <v>635471574</v>
      </c>
      <c r="G84" s="24">
        <f t="shared" si="26"/>
        <v>238534402</v>
      </c>
      <c r="H84" s="24">
        <f t="shared" si="26"/>
        <v>238392544</v>
      </c>
      <c r="I84" s="24">
        <f t="shared" si="26"/>
        <v>396937172</v>
      </c>
    </row>
    <row r="85" spans="1:13" s="2" customFormat="1" ht="12.75" customHeight="1" x14ac:dyDescent="0.2">
      <c r="B85" s="13" t="s">
        <v>146</v>
      </c>
      <c r="C85" s="14" t="s">
        <v>147</v>
      </c>
      <c r="D85" s="15">
        <v>254597447</v>
      </c>
      <c r="E85" s="15">
        <v>0</v>
      </c>
      <c r="F85" s="16">
        <f t="shared" ref="F85:F91" si="27">D85+E85</f>
        <v>254597447</v>
      </c>
      <c r="G85" s="16">
        <v>103958110</v>
      </c>
      <c r="H85" s="15">
        <v>103958110</v>
      </c>
      <c r="I85" s="15">
        <f t="shared" ref="I85:I91" si="28">F85-G85</f>
        <v>150639337</v>
      </c>
      <c r="L85" s="15"/>
      <c r="M85" s="16"/>
    </row>
    <row r="86" spans="1:13" s="2" customFormat="1" ht="12.75" customHeight="1" x14ac:dyDescent="0.2">
      <c r="B86" s="13" t="s">
        <v>148</v>
      </c>
      <c r="C86" s="14" t="s">
        <v>149</v>
      </c>
      <c r="D86" s="15">
        <v>307431629</v>
      </c>
      <c r="E86" s="15">
        <v>0</v>
      </c>
      <c r="F86" s="16">
        <f t="shared" si="27"/>
        <v>307431629</v>
      </c>
      <c r="G86" s="16">
        <v>127186606</v>
      </c>
      <c r="H86" s="15">
        <v>127186606</v>
      </c>
      <c r="I86" s="15">
        <f t="shared" si="28"/>
        <v>180245023</v>
      </c>
    </row>
    <row r="87" spans="1:13" s="2" customFormat="1" ht="12.75" customHeight="1" x14ac:dyDescent="0.2">
      <c r="B87" s="13" t="s">
        <v>150</v>
      </c>
      <c r="C87" s="14" t="s">
        <v>151</v>
      </c>
      <c r="D87" s="15">
        <v>0</v>
      </c>
      <c r="E87" s="15">
        <v>0</v>
      </c>
      <c r="F87" s="16">
        <f t="shared" si="27"/>
        <v>0</v>
      </c>
      <c r="G87" s="15">
        <v>0</v>
      </c>
      <c r="H87" s="15">
        <v>0</v>
      </c>
      <c r="I87" s="15">
        <f t="shared" si="28"/>
        <v>0</v>
      </c>
    </row>
    <row r="88" spans="1:13" s="2" customFormat="1" ht="12.75" customHeight="1" x14ac:dyDescent="0.2">
      <c r="B88" s="13" t="s">
        <v>152</v>
      </c>
      <c r="C88" s="14" t="s">
        <v>153</v>
      </c>
      <c r="D88" s="15">
        <v>13767313</v>
      </c>
      <c r="E88" s="15">
        <v>0</v>
      </c>
      <c r="F88" s="16">
        <f t="shared" si="27"/>
        <v>13767313</v>
      </c>
      <c r="G88" s="16">
        <v>7247828</v>
      </c>
      <c r="H88" s="15">
        <v>7247828</v>
      </c>
      <c r="I88" s="15">
        <f t="shared" si="28"/>
        <v>6519485</v>
      </c>
    </row>
    <row r="89" spans="1:13" s="2" customFormat="1" ht="12.75" customHeight="1" x14ac:dyDescent="0.2">
      <c r="B89" s="13" t="s">
        <v>154</v>
      </c>
      <c r="C89" s="14" t="s">
        <v>155</v>
      </c>
      <c r="D89" s="15">
        <v>0</v>
      </c>
      <c r="E89" s="15">
        <v>0</v>
      </c>
      <c r="F89" s="16">
        <f t="shared" si="27"/>
        <v>0</v>
      </c>
      <c r="G89" s="16">
        <v>0</v>
      </c>
      <c r="H89" s="15">
        <v>0</v>
      </c>
      <c r="I89" s="15">
        <f t="shared" si="28"/>
        <v>0</v>
      </c>
    </row>
    <row r="90" spans="1:13" s="2" customFormat="1" ht="12.75" customHeight="1" x14ac:dyDescent="0.2">
      <c r="B90" s="13" t="s">
        <v>156</v>
      </c>
      <c r="C90" s="14" t="s">
        <v>157</v>
      </c>
      <c r="D90" s="15">
        <v>0</v>
      </c>
      <c r="E90" s="15">
        <v>0</v>
      </c>
      <c r="F90" s="16">
        <f t="shared" si="27"/>
        <v>0</v>
      </c>
      <c r="G90" s="16">
        <v>0</v>
      </c>
      <c r="H90" s="15">
        <v>0</v>
      </c>
      <c r="I90" s="15">
        <f t="shared" si="28"/>
        <v>0</v>
      </c>
    </row>
    <row r="91" spans="1:13" s="2" customFormat="1" ht="25.5" customHeight="1" x14ac:dyDescent="0.2">
      <c r="B91" s="13" t="s">
        <v>158</v>
      </c>
      <c r="C91" s="25" t="s">
        <v>159</v>
      </c>
      <c r="D91" s="15">
        <v>58575074</v>
      </c>
      <c r="E91" s="15">
        <v>1100111</v>
      </c>
      <c r="F91" s="16">
        <f t="shared" si="27"/>
        <v>59675185</v>
      </c>
      <c r="G91" s="16">
        <v>141858</v>
      </c>
      <c r="H91" s="15">
        <v>0</v>
      </c>
      <c r="I91" s="15">
        <f t="shared" si="28"/>
        <v>59533327</v>
      </c>
    </row>
    <row r="92" spans="1:13" s="2" customFormat="1" ht="6" customHeight="1" x14ac:dyDescent="0.2">
      <c r="B92" s="13"/>
      <c r="C92" s="14"/>
      <c r="D92" s="15"/>
      <c r="E92" s="15"/>
      <c r="F92" s="15"/>
      <c r="G92" s="16"/>
      <c r="H92" s="15"/>
      <c r="I92" s="15"/>
    </row>
    <row r="93" spans="1:13" s="21" customFormat="1" ht="15.95" customHeight="1" thickBot="1" x14ac:dyDescent="0.25">
      <c r="A93" s="17" t="s">
        <v>160</v>
      </c>
      <c r="B93" s="17"/>
      <c r="C93" s="17"/>
      <c r="D93" s="18">
        <f>SUM(D94,D103,D114,D125,D136,D147,D152,D162,D167)</f>
        <v>51117844458</v>
      </c>
      <c r="E93" s="18">
        <f t="shared" ref="E93:I93" si="29">SUM(E94,E103,E114,E125,E136,E147,E152,E162,E167)</f>
        <v>1121250923</v>
      </c>
      <c r="F93" s="18">
        <f t="shared" si="29"/>
        <v>52239095381</v>
      </c>
      <c r="G93" s="18">
        <f t="shared" si="29"/>
        <v>24409160300</v>
      </c>
      <c r="H93" s="18">
        <f t="shared" si="29"/>
        <v>24364398352</v>
      </c>
      <c r="I93" s="18">
        <f t="shared" si="29"/>
        <v>27829935081</v>
      </c>
      <c r="J93" s="19"/>
      <c r="K93" s="20"/>
    </row>
    <row r="94" spans="1:13" s="2" customFormat="1" ht="12.75" customHeight="1" thickTop="1" x14ac:dyDescent="0.2">
      <c r="A94" s="22" t="s">
        <v>15</v>
      </c>
      <c r="B94" s="23" t="s">
        <v>16</v>
      </c>
      <c r="C94" s="23"/>
      <c r="D94" s="24">
        <f t="shared" ref="D94:I94" si="30">SUM(D95:D101)</f>
        <v>23823176000</v>
      </c>
      <c r="E94" s="24">
        <f t="shared" si="30"/>
        <v>37006601</v>
      </c>
      <c r="F94" s="24">
        <f t="shared" si="30"/>
        <v>23860182601</v>
      </c>
      <c r="G94" s="24">
        <f t="shared" si="30"/>
        <v>9750243571</v>
      </c>
      <c r="H94" s="24">
        <f t="shared" si="30"/>
        <v>9749498378</v>
      </c>
      <c r="I94" s="24">
        <f t="shared" si="30"/>
        <v>14109939030</v>
      </c>
    </row>
    <row r="95" spans="1:13" s="2" customFormat="1" ht="25.5" customHeight="1" x14ac:dyDescent="0.2">
      <c r="B95" s="13" t="s">
        <v>17</v>
      </c>
      <c r="C95" s="25" t="s">
        <v>18</v>
      </c>
      <c r="D95" s="15">
        <v>11789107823</v>
      </c>
      <c r="E95" s="15">
        <v>-4896615</v>
      </c>
      <c r="F95" s="16">
        <f t="shared" ref="F95:F101" si="31">D95+E95</f>
        <v>11784211208</v>
      </c>
      <c r="G95" s="16">
        <v>4878867260</v>
      </c>
      <c r="H95" s="16">
        <v>4878148458</v>
      </c>
      <c r="I95" s="15">
        <f t="shared" ref="I95:I101" si="32">F95-G95</f>
        <v>6905343948</v>
      </c>
    </row>
    <row r="96" spans="1:13" s="2" customFormat="1" ht="12.75" customHeight="1" x14ac:dyDescent="0.2">
      <c r="B96" s="13" t="s">
        <v>19</v>
      </c>
      <c r="C96" s="25" t="s">
        <v>20</v>
      </c>
      <c r="D96" s="15">
        <v>24084935</v>
      </c>
      <c r="E96" s="15">
        <v>35748518</v>
      </c>
      <c r="F96" s="16">
        <f t="shared" si="31"/>
        <v>59833453</v>
      </c>
      <c r="G96" s="16">
        <v>10971603</v>
      </c>
      <c r="H96" s="16">
        <v>10971603</v>
      </c>
      <c r="I96" s="15">
        <f t="shared" si="32"/>
        <v>48861850</v>
      </c>
    </row>
    <row r="97" spans="1:9" s="2" customFormat="1" ht="12.75" customHeight="1" x14ac:dyDescent="0.2">
      <c r="B97" s="13" t="s">
        <v>21</v>
      </c>
      <c r="C97" s="14" t="s">
        <v>22</v>
      </c>
      <c r="D97" s="15">
        <v>3898549668</v>
      </c>
      <c r="E97" s="15">
        <v>2500196</v>
      </c>
      <c r="F97" s="16">
        <f t="shared" si="31"/>
        <v>3901049864</v>
      </c>
      <c r="G97" s="16">
        <v>1447241032</v>
      </c>
      <c r="H97" s="16">
        <v>1447241031</v>
      </c>
      <c r="I97" s="15">
        <f t="shared" si="32"/>
        <v>2453808832</v>
      </c>
    </row>
    <row r="98" spans="1:9" s="2" customFormat="1" ht="12.75" customHeight="1" x14ac:dyDescent="0.2">
      <c r="B98" s="13" t="s">
        <v>23</v>
      </c>
      <c r="C98" s="14" t="s">
        <v>24</v>
      </c>
      <c r="D98" s="15">
        <v>3138302089</v>
      </c>
      <c r="E98" s="15">
        <v>5707477</v>
      </c>
      <c r="F98" s="16">
        <f t="shared" si="31"/>
        <v>3144009566</v>
      </c>
      <c r="G98" s="16">
        <v>1288988800</v>
      </c>
      <c r="H98" s="16">
        <v>1288988800</v>
      </c>
      <c r="I98" s="15">
        <f t="shared" si="32"/>
        <v>1855020766</v>
      </c>
    </row>
    <row r="99" spans="1:9" s="2" customFormat="1" ht="12.75" customHeight="1" x14ac:dyDescent="0.2">
      <c r="B99" s="13" t="s">
        <v>25</v>
      </c>
      <c r="C99" s="14" t="s">
        <v>26</v>
      </c>
      <c r="D99" s="15">
        <v>1867212686</v>
      </c>
      <c r="E99" s="15">
        <v>181131</v>
      </c>
      <c r="F99" s="16">
        <f t="shared" si="31"/>
        <v>1867393817</v>
      </c>
      <c r="G99" s="16">
        <v>675945401</v>
      </c>
      <c r="H99" s="16">
        <v>675929198</v>
      </c>
      <c r="I99" s="15">
        <f t="shared" si="32"/>
        <v>1191448416</v>
      </c>
    </row>
    <row r="100" spans="1:9" s="2" customFormat="1" ht="12.75" customHeight="1" x14ac:dyDescent="0.2">
      <c r="B100" s="13" t="s">
        <v>27</v>
      </c>
      <c r="C100" s="14" t="s">
        <v>28</v>
      </c>
      <c r="D100" s="15">
        <v>0</v>
      </c>
      <c r="E100" s="15">
        <v>0</v>
      </c>
      <c r="F100" s="16">
        <f t="shared" si="31"/>
        <v>0</v>
      </c>
      <c r="G100" s="16">
        <v>0</v>
      </c>
      <c r="H100" s="16">
        <v>0</v>
      </c>
      <c r="I100" s="15">
        <f t="shared" si="32"/>
        <v>0</v>
      </c>
    </row>
    <row r="101" spans="1:9" s="2" customFormat="1" ht="12.75" customHeight="1" x14ac:dyDescent="0.2">
      <c r="B101" s="13" t="s">
        <v>29</v>
      </c>
      <c r="C101" s="14" t="s">
        <v>30</v>
      </c>
      <c r="D101" s="15">
        <v>3105918799</v>
      </c>
      <c r="E101" s="15">
        <v>-2234106</v>
      </c>
      <c r="F101" s="16">
        <f t="shared" si="31"/>
        <v>3103684693</v>
      </c>
      <c r="G101" s="16">
        <v>1448229475</v>
      </c>
      <c r="H101" s="16">
        <v>1448219288</v>
      </c>
      <c r="I101" s="15">
        <f t="shared" si="32"/>
        <v>1655455218</v>
      </c>
    </row>
    <row r="102" spans="1:9" s="2" customFormat="1" ht="4.5" customHeight="1" x14ac:dyDescent="0.2">
      <c r="B102" s="13"/>
      <c r="C102" s="14"/>
      <c r="D102" s="15"/>
      <c r="E102" s="15"/>
      <c r="F102" s="15"/>
      <c r="G102" s="16"/>
      <c r="H102" s="15"/>
      <c r="I102" s="15"/>
    </row>
    <row r="103" spans="1:9" s="2" customFormat="1" ht="12.75" customHeight="1" x14ac:dyDescent="0.2">
      <c r="A103" s="22" t="s">
        <v>31</v>
      </c>
      <c r="B103" s="23" t="s">
        <v>32</v>
      </c>
      <c r="C103" s="23"/>
      <c r="D103" s="24">
        <f>SUM(D104:D112)</f>
        <v>260732293</v>
      </c>
      <c r="E103" s="24">
        <f t="shared" ref="E103:I103" si="33">SUM(E104:E112)</f>
        <v>71618048</v>
      </c>
      <c r="F103" s="24">
        <f t="shared" si="33"/>
        <v>332350341</v>
      </c>
      <c r="G103" s="24">
        <f t="shared" si="33"/>
        <v>51146403</v>
      </c>
      <c r="H103" s="24">
        <f t="shared" si="33"/>
        <v>51026572</v>
      </c>
      <c r="I103" s="24">
        <f t="shared" si="33"/>
        <v>281203938</v>
      </c>
    </row>
    <row r="104" spans="1:9" s="2" customFormat="1" ht="25.5" customHeight="1" x14ac:dyDescent="0.2">
      <c r="B104" s="13" t="s">
        <v>33</v>
      </c>
      <c r="C104" s="25" t="s">
        <v>34</v>
      </c>
      <c r="D104" s="15">
        <v>93084219</v>
      </c>
      <c r="E104" s="15">
        <v>35743327</v>
      </c>
      <c r="F104" s="16">
        <f t="shared" ref="F104:F112" si="34">D104+E104</f>
        <v>128827546</v>
      </c>
      <c r="G104" s="16">
        <v>11001408</v>
      </c>
      <c r="H104" s="15">
        <v>10940009</v>
      </c>
      <c r="I104" s="15">
        <f t="shared" ref="I104:I112" si="35">F104-G104</f>
        <v>117826138</v>
      </c>
    </row>
    <row r="105" spans="1:9" s="2" customFormat="1" ht="12.75" customHeight="1" x14ac:dyDescent="0.2">
      <c r="B105" s="13" t="s">
        <v>35</v>
      </c>
      <c r="C105" s="14" t="s">
        <v>36</v>
      </c>
      <c r="D105" s="15">
        <v>52530474</v>
      </c>
      <c r="E105" s="15">
        <v>646147</v>
      </c>
      <c r="F105" s="16">
        <f t="shared" si="34"/>
        <v>53176621</v>
      </c>
      <c r="G105" s="16">
        <v>17536490</v>
      </c>
      <c r="H105" s="15">
        <v>17531846</v>
      </c>
      <c r="I105" s="15">
        <f t="shared" si="35"/>
        <v>35640131</v>
      </c>
    </row>
    <row r="106" spans="1:9" s="2" customFormat="1" ht="25.5" customHeight="1" x14ac:dyDescent="0.2">
      <c r="B106" s="13" t="s">
        <v>37</v>
      </c>
      <c r="C106" s="25" t="s">
        <v>38</v>
      </c>
      <c r="D106" s="15">
        <v>0</v>
      </c>
      <c r="E106" s="15">
        <v>0</v>
      </c>
      <c r="F106" s="16">
        <f t="shared" si="34"/>
        <v>0</v>
      </c>
      <c r="G106" s="16">
        <v>0</v>
      </c>
      <c r="H106" s="15">
        <v>0</v>
      </c>
      <c r="I106" s="15">
        <f t="shared" si="35"/>
        <v>0</v>
      </c>
    </row>
    <row r="107" spans="1:9" s="2" customFormat="1" ht="25.5" customHeight="1" x14ac:dyDescent="0.2">
      <c r="B107" s="13" t="s">
        <v>39</v>
      </c>
      <c r="C107" s="25" t="s">
        <v>40</v>
      </c>
      <c r="D107" s="15">
        <v>64598058</v>
      </c>
      <c r="E107" s="15">
        <v>-2086867</v>
      </c>
      <c r="F107" s="16">
        <f t="shared" si="34"/>
        <v>62511191</v>
      </c>
      <c r="G107" s="16">
        <v>10846173</v>
      </c>
      <c r="H107" s="15">
        <v>10844531</v>
      </c>
      <c r="I107" s="15">
        <f t="shared" si="35"/>
        <v>51665018</v>
      </c>
    </row>
    <row r="108" spans="1:9" s="2" customFormat="1" ht="25.5" customHeight="1" x14ac:dyDescent="0.2">
      <c r="B108" s="13" t="s">
        <v>41</v>
      </c>
      <c r="C108" s="25" t="s">
        <v>42</v>
      </c>
      <c r="D108" s="15">
        <v>2144774</v>
      </c>
      <c r="E108" s="15">
        <v>873070</v>
      </c>
      <c r="F108" s="16">
        <f t="shared" si="34"/>
        <v>3017844</v>
      </c>
      <c r="G108" s="16">
        <v>1831243</v>
      </c>
      <c r="H108" s="15">
        <v>1831243</v>
      </c>
      <c r="I108" s="15">
        <f t="shared" si="35"/>
        <v>1186601</v>
      </c>
    </row>
    <row r="109" spans="1:9" s="2" customFormat="1" ht="12.75" customHeight="1" x14ac:dyDescent="0.2">
      <c r="B109" s="13" t="s">
        <v>43</v>
      </c>
      <c r="C109" s="14" t="s">
        <v>44</v>
      </c>
      <c r="D109" s="15">
        <v>12030209</v>
      </c>
      <c r="E109" s="15">
        <v>2021826</v>
      </c>
      <c r="F109" s="16">
        <f t="shared" si="34"/>
        <v>14052035</v>
      </c>
      <c r="G109" s="16">
        <v>5859011</v>
      </c>
      <c r="H109" s="15">
        <v>5806871</v>
      </c>
      <c r="I109" s="15">
        <f t="shared" si="35"/>
        <v>8193024</v>
      </c>
    </row>
    <row r="110" spans="1:9" s="2" customFormat="1" ht="25.5" customHeight="1" x14ac:dyDescent="0.2">
      <c r="B110" s="13" t="s">
        <v>45</v>
      </c>
      <c r="C110" s="25" t="s">
        <v>46</v>
      </c>
      <c r="D110" s="15">
        <v>23981231</v>
      </c>
      <c r="E110" s="15">
        <v>27759419</v>
      </c>
      <c r="F110" s="16">
        <f t="shared" si="34"/>
        <v>51740650</v>
      </c>
      <c r="G110" s="16">
        <v>1566263</v>
      </c>
      <c r="H110" s="15">
        <v>1566263</v>
      </c>
      <c r="I110" s="15">
        <f t="shared" si="35"/>
        <v>50174387</v>
      </c>
    </row>
    <row r="111" spans="1:9" s="2" customFormat="1" ht="12.75" customHeight="1" x14ac:dyDescent="0.2">
      <c r="B111" s="13" t="s">
        <v>47</v>
      </c>
      <c r="C111" s="14" t="s">
        <v>48</v>
      </c>
      <c r="D111" s="15">
        <v>6636858</v>
      </c>
      <c r="E111" s="15">
        <v>5480768</v>
      </c>
      <c r="F111" s="16">
        <f t="shared" si="34"/>
        <v>12117626</v>
      </c>
      <c r="G111" s="16">
        <v>1808575</v>
      </c>
      <c r="H111" s="15">
        <v>1808575</v>
      </c>
      <c r="I111" s="15">
        <f t="shared" si="35"/>
        <v>10309051</v>
      </c>
    </row>
    <row r="112" spans="1:9" s="2" customFormat="1" ht="12.75" customHeight="1" x14ac:dyDescent="0.2">
      <c r="B112" s="13" t="s">
        <v>49</v>
      </c>
      <c r="C112" s="25" t="s">
        <v>50</v>
      </c>
      <c r="D112" s="15">
        <v>5726470</v>
      </c>
      <c r="E112" s="15">
        <v>1180358</v>
      </c>
      <c r="F112" s="16">
        <f t="shared" si="34"/>
        <v>6906828</v>
      </c>
      <c r="G112" s="16">
        <v>697240</v>
      </c>
      <c r="H112" s="15">
        <v>697234</v>
      </c>
      <c r="I112" s="15">
        <f t="shared" si="35"/>
        <v>6209588</v>
      </c>
    </row>
    <row r="113" spans="1:9" s="2" customFormat="1" ht="4.5" customHeight="1" x14ac:dyDescent="0.2">
      <c r="B113" s="13"/>
      <c r="C113" s="25"/>
      <c r="D113" s="15"/>
      <c r="E113" s="15"/>
      <c r="F113" s="15"/>
      <c r="G113" s="16"/>
      <c r="H113" s="15"/>
      <c r="I113" s="15"/>
    </row>
    <row r="114" spans="1:9" s="2" customFormat="1" ht="12.75" customHeight="1" x14ac:dyDescent="0.2">
      <c r="A114" s="22" t="s">
        <v>51</v>
      </c>
      <c r="B114" s="23" t="s">
        <v>52</v>
      </c>
      <c r="C114" s="23"/>
      <c r="D114" s="24">
        <f>SUM(D115:D123)</f>
        <v>455147872</v>
      </c>
      <c r="E114" s="24">
        <f t="shared" ref="E114:I114" si="36">SUM(E115:E123)</f>
        <v>146081158</v>
      </c>
      <c r="F114" s="24">
        <f t="shared" si="36"/>
        <v>601229030</v>
      </c>
      <c r="G114" s="24">
        <f t="shared" si="36"/>
        <v>84550565</v>
      </c>
      <c r="H114" s="24">
        <f t="shared" si="36"/>
        <v>84015668</v>
      </c>
      <c r="I114" s="24">
        <f t="shared" si="36"/>
        <v>516678465</v>
      </c>
    </row>
    <row r="115" spans="1:9" s="2" customFormat="1" ht="12.75" customHeight="1" x14ac:dyDescent="0.2">
      <c r="B115" s="13" t="s">
        <v>53</v>
      </c>
      <c r="C115" s="14" t="s">
        <v>54</v>
      </c>
      <c r="D115" s="15">
        <v>198092069</v>
      </c>
      <c r="E115" s="15">
        <v>-2989590</v>
      </c>
      <c r="F115" s="16">
        <f t="shared" ref="F115:F123" si="37">D115+E115</f>
        <v>195102479</v>
      </c>
      <c r="G115" s="16">
        <v>49397213</v>
      </c>
      <c r="H115" s="15">
        <v>49397213</v>
      </c>
      <c r="I115" s="15">
        <f t="shared" ref="I115:I123" si="38">F115-G115</f>
        <v>145705266</v>
      </c>
    </row>
    <row r="116" spans="1:9" s="2" customFormat="1" ht="12.75" customHeight="1" x14ac:dyDescent="0.2">
      <c r="B116" s="13" t="s">
        <v>55</v>
      </c>
      <c r="C116" s="14" t="s">
        <v>56</v>
      </c>
      <c r="D116" s="15">
        <v>21777186</v>
      </c>
      <c r="E116" s="15">
        <v>145294</v>
      </c>
      <c r="F116" s="16">
        <f t="shared" si="37"/>
        <v>21922480</v>
      </c>
      <c r="G116" s="16">
        <v>4646897</v>
      </c>
      <c r="H116" s="15">
        <v>4578715</v>
      </c>
      <c r="I116" s="15">
        <f t="shared" si="38"/>
        <v>17275583</v>
      </c>
    </row>
    <row r="117" spans="1:9" s="2" customFormat="1" ht="25.5" customHeight="1" x14ac:dyDescent="0.2">
      <c r="B117" s="13" t="s">
        <v>57</v>
      </c>
      <c r="C117" s="25" t="s">
        <v>58</v>
      </c>
      <c r="D117" s="15">
        <v>29299861</v>
      </c>
      <c r="E117" s="15">
        <v>59788887</v>
      </c>
      <c r="F117" s="16">
        <f t="shared" si="37"/>
        <v>89088748</v>
      </c>
      <c r="G117" s="16">
        <v>13842139</v>
      </c>
      <c r="H117" s="15">
        <v>13643636</v>
      </c>
      <c r="I117" s="15">
        <f t="shared" si="38"/>
        <v>75246609</v>
      </c>
    </row>
    <row r="118" spans="1:9" s="2" customFormat="1" ht="12.75" customHeight="1" x14ac:dyDescent="0.2">
      <c r="B118" s="13" t="s">
        <v>59</v>
      </c>
      <c r="C118" s="14" t="s">
        <v>60</v>
      </c>
      <c r="D118" s="15">
        <v>6255682</v>
      </c>
      <c r="E118" s="15">
        <v>32639</v>
      </c>
      <c r="F118" s="16">
        <f t="shared" si="37"/>
        <v>6288321</v>
      </c>
      <c r="G118" s="16">
        <v>480925</v>
      </c>
      <c r="H118" s="15">
        <v>478341</v>
      </c>
      <c r="I118" s="15">
        <f t="shared" si="38"/>
        <v>5807396</v>
      </c>
    </row>
    <row r="119" spans="1:9" s="2" customFormat="1" ht="25.5" customHeight="1" x14ac:dyDescent="0.2">
      <c r="B119" s="13" t="s">
        <v>61</v>
      </c>
      <c r="C119" s="25" t="s">
        <v>62</v>
      </c>
      <c r="D119" s="15">
        <v>53332337</v>
      </c>
      <c r="E119" s="15">
        <v>81927586</v>
      </c>
      <c r="F119" s="16">
        <f t="shared" si="37"/>
        <v>135259923</v>
      </c>
      <c r="G119" s="16">
        <v>6347182</v>
      </c>
      <c r="H119" s="15">
        <v>6266201</v>
      </c>
      <c r="I119" s="15">
        <f t="shared" si="38"/>
        <v>128912741</v>
      </c>
    </row>
    <row r="120" spans="1:9" s="2" customFormat="1" ht="12.75" customHeight="1" x14ac:dyDescent="0.2">
      <c r="B120" s="13" t="s">
        <v>63</v>
      </c>
      <c r="C120" s="14" t="s">
        <v>64</v>
      </c>
      <c r="D120" s="15">
        <v>1275296</v>
      </c>
      <c r="E120" s="15">
        <v>308996</v>
      </c>
      <c r="F120" s="16">
        <f t="shared" si="37"/>
        <v>1584292</v>
      </c>
      <c r="G120" s="16">
        <v>301343</v>
      </c>
      <c r="H120" s="15">
        <v>301343</v>
      </c>
      <c r="I120" s="15">
        <f t="shared" si="38"/>
        <v>1282949</v>
      </c>
    </row>
    <row r="121" spans="1:9" s="2" customFormat="1" ht="12.75" customHeight="1" x14ac:dyDescent="0.2">
      <c r="B121" s="13" t="s">
        <v>65</v>
      </c>
      <c r="C121" s="14" t="s">
        <v>66</v>
      </c>
      <c r="D121" s="15">
        <v>28030638</v>
      </c>
      <c r="E121" s="15">
        <v>2530806</v>
      </c>
      <c r="F121" s="16">
        <f t="shared" si="37"/>
        <v>30561444</v>
      </c>
      <c r="G121" s="16">
        <v>4007128</v>
      </c>
      <c r="H121" s="15">
        <v>3905288</v>
      </c>
      <c r="I121" s="15">
        <f t="shared" si="38"/>
        <v>26554316</v>
      </c>
    </row>
    <row r="122" spans="1:9" s="2" customFormat="1" ht="12.75" customHeight="1" x14ac:dyDescent="0.2">
      <c r="B122" s="13" t="s">
        <v>67</v>
      </c>
      <c r="C122" s="14" t="s">
        <v>68</v>
      </c>
      <c r="D122" s="15">
        <v>42498209</v>
      </c>
      <c r="E122" s="15">
        <v>4292520</v>
      </c>
      <c r="F122" s="16">
        <f t="shared" si="37"/>
        <v>46790729</v>
      </c>
      <c r="G122" s="16">
        <v>1643217</v>
      </c>
      <c r="H122" s="15">
        <v>1560410</v>
      </c>
      <c r="I122" s="15">
        <f t="shared" si="38"/>
        <v>45147512</v>
      </c>
    </row>
    <row r="123" spans="1:9" s="2" customFormat="1" ht="12.75" customHeight="1" x14ac:dyDescent="0.2">
      <c r="B123" s="13" t="s">
        <v>69</v>
      </c>
      <c r="C123" s="14" t="s">
        <v>70</v>
      </c>
      <c r="D123" s="15">
        <v>74586594</v>
      </c>
      <c r="E123" s="15">
        <v>44020</v>
      </c>
      <c r="F123" s="16">
        <f t="shared" si="37"/>
        <v>74630614</v>
      </c>
      <c r="G123" s="16">
        <v>3884521</v>
      </c>
      <c r="H123" s="15">
        <v>3884521</v>
      </c>
      <c r="I123" s="15">
        <f t="shared" si="38"/>
        <v>70746093</v>
      </c>
    </row>
    <row r="124" spans="1:9" s="2" customFormat="1" ht="4.5" customHeight="1" x14ac:dyDescent="0.2">
      <c r="B124" s="13"/>
      <c r="C124" s="14"/>
      <c r="D124" s="15"/>
      <c r="E124" s="15"/>
      <c r="F124" s="15"/>
      <c r="G124" s="16"/>
      <c r="H124" s="15"/>
      <c r="I124" s="15"/>
    </row>
    <row r="125" spans="1:9" s="2" customFormat="1" ht="25.5" customHeight="1" x14ac:dyDescent="0.2">
      <c r="A125" s="22" t="s">
        <v>71</v>
      </c>
      <c r="B125" s="26" t="s">
        <v>72</v>
      </c>
      <c r="C125" s="26"/>
      <c r="D125" s="24">
        <f>SUM(D126:D134)</f>
        <v>1539847954</v>
      </c>
      <c r="E125" s="24">
        <f t="shared" ref="E125:I125" si="39">SUM(E126:E134)</f>
        <v>14526759</v>
      </c>
      <c r="F125" s="24">
        <f t="shared" si="39"/>
        <v>1554374713</v>
      </c>
      <c r="G125" s="24">
        <f t="shared" si="39"/>
        <v>579095110</v>
      </c>
      <c r="H125" s="24">
        <f t="shared" si="39"/>
        <v>574231940</v>
      </c>
      <c r="I125" s="24">
        <f t="shared" si="39"/>
        <v>975279603</v>
      </c>
    </row>
    <row r="126" spans="1:9" s="2" customFormat="1" ht="25.5" customHeight="1" x14ac:dyDescent="0.2">
      <c r="B126" s="13" t="s">
        <v>73</v>
      </c>
      <c r="C126" s="25" t="s">
        <v>74</v>
      </c>
      <c r="D126" s="15">
        <v>1308503062</v>
      </c>
      <c r="E126" s="15">
        <v>-38870822</v>
      </c>
      <c r="F126" s="16">
        <f t="shared" ref="F126:F134" si="40">D126+E126</f>
        <v>1269632240</v>
      </c>
      <c r="G126" s="16">
        <v>517879458</v>
      </c>
      <c r="H126" s="15">
        <v>517879458</v>
      </c>
      <c r="I126" s="15">
        <f t="shared" ref="I126:I130" si="41">F126-G126</f>
        <v>751752782</v>
      </c>
    </row>
    <row r="127" spans="1:9" s="2" customFormat="1" ht="12.75" customHeight="1" x14ac:dyDescent="0.2">
      <c r="B127" s="13" t="s">
        <v>75</v>
      </c>
      <c r="C127" s="14" t="s">
        <v>76</v>
      </c>
      <c r="D127" s="15">
        <v>38739999</v>
      </c>
      <c r="E127" s="15">
        <v>2602071</v>
      </c>
      <c r="F127" s="16">
        <f t="shared" si="40"/>
        <v>41342070</v>
      </c>
      <c r="G127" s="16">
        <v>17671608</v>
      </c>
      <c r="H127" s="15">
        <v>17671608</v>
      </c>
      <c r="I127" s="15">
        <f t="shared" si="41"/>
        <v>23670462</v>
      </c>
    </row>
    <row r="128" spans="1:9" s="2" customFormat="1" ht="12.75" customHeight="1" x14ac:dyDescent="0.2">
      <c r="B128" s="13" t="s">
        <v>77</v>
      </c>
      <c r="C128" s="14" t="s">
        <v>78</v>
      </c>
      <c r="D128" s="15">
        <v>0</v>
      </c>
      <c r="E128" s="15">
        <v>380</v>
      </c>
      <c r="F128" s="16">
        <f t="shared" si="40"/>
        <v>380</v>
      </c>
      <c r="G128" s="16">
        <v>0</v>
      </c>
      <c r="H128" s="15">
        <v>0</v>
      </c>
      <c r="I128" s="15">
        <f t="shared" si="41"/>
        <v>380</v>
      </c>
    </row>
    <row r="129" spans="1:9" s="2" customFormat="1" ht="12.75" customHeight="1" x14ac:dyDescent="0.2">
      <c r="A129" s="27"/>
      <c r="B129" s="28" t="s">
        <v>79</v>
      </c>
      <c r="C129" s="32" t="s">
        <v>80</v>
      </c>
      <c r="D129" s="30">
        <v>192604893</v>
      </c>
      <c r="E129" s="30">
        <v>50795130</v>
      </c>
      <c r="F129" s="31">
        <f t="shared" si="40"/>
        <v>243400023</v>
      </c>
      <c r="G129" s="31">
        <v>43544044</v>
      </c>
      <c r="H129" s="30">
        <v>38680874</v>
      </c>
      <c r="I129" s="30">
        <f t="shared" si="41"/>
        <v>199855979</v>
      </c>
    </row>
    <row r="130" spans="1:9" s="2" customFormat="1" ht="12.75" customHeight="1" x14ac:dyDescent="0.2">
      <c r="B130" s="13" t="s">
        <v>81</v>
      </c>
      <c r="C130" s="14" t="s">
        <v>82</v>
      </c>
      <c r="D130" s="15">
        <v>0</v>
      </c>
      <c r="E130" s="15">
        <v>0</v>
      </c>
      <c r="F130" s="16">
        <f t="shared" si="40"/>
        <v>0</v>
      </c>
      <c r="G130" s="16">
        <v>0</v>
      </c>
      <c r="H130" s="15">
        <v>0</v>
      </c>
      <c r="I130" s="15">
        <f t="shared" si="41"/>
        <v>0</v>
      </c>
    </row>
    <row r="131" spans="1:9" s="2" customFormat="1" ht="25.5" customHeight="1" x14ac:dyDescent="0.2">
      <c r="B131" s="13" t="s">
        <v>83</v>
      </c>
      <c r="C131" s="25" t="s">
        <v>84</v>
      </c>
      <c r="D131" s="15">
        <v>0</v>
      </c>
      <c r="E131" s="15">
        <v>0</v>
      </c>
      <c r="F131" s="16">
        <f t="shared" si="40"/>
        <v>0</v>
      </c>
      <c r="G131" s="16">
        <v>0</v>
      </c>
      <c r="H131" s="15">
        <v>0</v>
      </c>
      <c r="I131" s="15">
        <v>0</v>
      </c>
    </row>
    <row r="132" spans="1:9" s="2" customFormat="1" ht="12.75" customHeight="1" x14ac:dyDescent="0.2">
      <c r="B132" s="13" t="s">
        <v>85</v>
      </c>
      <c r="C132" s="14" t="s">
        <v>86</v>
      </c>
      <c r="D132" s="15">
        <v>0</v>
      </c>
      <c r="E132" s="15">
        <v>0</v>
      </c>
      <c r="F132" s="16">
        <f t="shared" si="40"/>
        <v>0</v>
      </c>
      <c r="G132" s="16">
        <v>0</v>
      </c>
      <c r="H132" s="15">
        <v>0</v>
      </c>
      <c r="I132" s="15">
        <v>0</v>
      </c>
    </row>
    <row r="133" spans="1:9" s="2" customFormat="1" ht="12.75" customHeight="1" x14ac:dyDescent="0.2">
      <c r="B133" s="13" t="s">
        <v>87</v>
      </c>
      <c r="C133" s="14" t="s">
        <v>88</v>
      </c>
      <c r="D133" s="15">
        <v>0</v>
      </c>
      <c r="E133" s="15">
        <v>0</v>
      </c>
      <c r="F133" s="16">
        <f t="shared" si="40"/>
        <v>0</v>
      </c>
      <c r="G133" s="16">
        <v>0</v>
      </c>
      <c r="H133" s="15">
        <v>0</v>
      </c>
      <c r="I133" s="15">
        <v>0</v>
      </c>
    </row>
    <row r="134" spans="1:9" s="2" customFormat="1" ht="12.75" customHeight="1" x14ac:dyDescent="0.2">
      <c r="B134" s="13" t="s">
        <v>89</v>
      </c>
      <c r="C134" s="14" t="s">
        <v>90</v>
      </c>
      <c r="D134" s="15">
        <v>0</v>
      </c>
      <c r="E134" s="15">
        <v>0</v>
      </c>
      <c r="F134" s="16">
        <f t="shared" si="40"/>
        <v>0</v>
      </c>
      <c r="G134" s="16">
        <v>0</v>
      </c>
      <c r="H134" s="15">
        <v>0</v>
      </c>
      <c r="I134" s="15">
        <v>0</v>
      </c>
    </row>
    <row r="135" spans="1:9" s="2" customFormat="1" ht="4.5" customHeight="1" x14ac:dyDescent="0.2">
      <c r="B135" s="13"/>
      <c r="C135" s="14"/>
      <c r="D135" s="15"/>
      <c r="E135" s="15"/>
      <c r="F135" s="15"/>
      <c r="G135" s="16"/>
      <c r="H135" s="15"/>
      <c r="I135" s="15"/>
    </row>
    <row r="136" spans="1:9" s="2" customFormat="1" ht="12.75" customHeight="1" x14ac:dyDescent="0.2">
      <c r="A136" s="22" t="s">
        <v>91</v>
      </c>
      <c r="B136" s="23" t="s">
        <v>92</v>
      </c>
      <c r="C136" s="23"/>
      <c r="D136" s="24">
        <f>SUM(D137:D145)</f>
        <v>38337727</v>
      </c>
      <c r="E136" s="24">
        <f t="shared" ref="E136:I136" si="42">SUM(E137:E145)</f>
        <v>21796237</v>
      </c>
      <c r="F136" s="24">
        <f t="shared" si="42"/>
        <v>60133964</v>
      </c>
      <c r="G136" s="24">
        <f t="shared" si="42"/>
        <v>7405785</v>
      </c>
      <c r="H136" s="24">
        <f t="shared" si="42"/>
        <v>7405785</v>
      </c>
      <c r="I136" s="24">
        <f t="shared" si="42"/>
        <v>52728179</v>
      </c>
    </row>
    <row r="137" spans="1:9" s="2" customFormat="1" ht="12.75" customHeight="1" x14ac:dyDescent="0.2">
      <c r="B137" s="13" t="s">
        <v>93</v>
      </c>
      <c r="C137" s="14" t="s">
        <v>94</v>
      </c>
      <c r="D137" s="15">
        <v>24904981</v>
      </c>
      <c r="E137" s="15">
        <v>-11701040</v>
      </c>
      <c r="F137" s="16">
        <f t="shared" ref="F137:F145" si="43">D137+E137</f>
        <v>13203941</v>
      </c>
      <c r="G137" s="16">
        <v>1210724</v>
      </c>
      <c r="H137" s="16">
        <v>1210724</v>
      </c>
      <c r="I137" s="15">
        <f t="shared" ref="I137:I145" si="44">F137-G137</f>
        <v>11993217</v>
      </c>
    </row>
    <row r="138" spans="1:9" s="2" customFormat="1" ht="12.75" customHeight="1" x14ac:dyDescent="0.2">
      <c r="B138" s="13" t="s">
        <v>95</v>
      </c>
      <c r="C138" s="14" t="s">
        <v>96</v>
      </c>
      <c r="D138" s="15">
        <v>0</v>
      </c>
      <c r="E138" s="15">
        <v>528378</v>
      </c>
      <c r="F138" s="16">
        <f t="shared" si="43"/>
        <v>528378</v>
      </c>
      <c r="G138" s="16">
        <v>28834</v>
      </c>
      <c r="H138" s="16">
        <v>28834</v>
      </c>
      <c r="I138" s="15">
        <f t="shared" si="44"/>
        <v>499544</v>
      </c>
    </row>
    <row r="139" spans="1:9" s="2" customFormat="1" ht="12.75" customHeight="1" x14ac:dyDescent="0.2">
      <c r="B139" s="13" t="s">
        <v>97</v>
      </c>
      <c r="C139" s="14" t="s">
        <v>98</v>
      </c>
      <c r="D139" s="15">
        <v>910426</v>
      </c>
      <c r="E139" s="15">
        <v>-273601</v>
      </c>
      <c r="F139" s="16">
        <f t="shared" si="43"/>
        <v>636825</v>
      </c>
      <c r="G139" s="16">
        <v>0</v>
      </c>
      <c r="H139" s="16">
        <v>0</v>
      </c>
      <c r="I139" s="15">
        <f t="shared" si="44"/>
        <v>636825</v>
      </c>
    </row>
    <row r="140" spans="1:9" s="2" customFormat="1" ht="12.75" customHeight="1" x14ac:dyDescent="0.2">
      <c r="B140" s="13" t="s">
        <v>99</v>
      </c>
      <c r="C140" s="14" t="s">
        <v>100</v>
      </c>
      <c r="D140" s="15">
        <v>0</v>
      </c>
      <c r="E140" s="15">
        <v>19953697</v>
      </c>
      <c r="F140" s="16">
        <f t="shared" si="43"/>
        <v>19953697</v>
      </c>
      <c r="G140" s="16">
        <v>1250197</v>
      </c>
      <c r="H140" s="16">
        <v>1250197</v>
      </c>
      <c r="I140" s="15">
        <f t="shared" si="44"/>
        <v>18703500</v>
      </c>
    </row>
    <row r="141" spans="1:9" s="2" customFormat="1" ht="12.75" customHeight="1" x14ac:dyDescent="0.2">
      <c r="B141" s="13" t="s">
        <v>101</v>
      </c>
      <c r="C141" s="14" t="s">
        <v>102</v>
      </c>
      <c r="D141" s="15">
        <v>0</v>
      </c>
      <c r="E141" s="15">
        <v>4881859</v>
      </c>
      <c r="F141" s="16">
        <f t="shared" si="43"/>
        <v>4881859</v>
      </c>
      <c r="G141" s="16">
        <v>4508305</v>
      </c>
      <c r="H141" s="16">
        <v>4508305</v>
      </c>
      <c r="I141" s="15">
        <f t="shared" si="44"/>
        <v>373554</v>
      </c>
    </row>
    <row r="142" spans="1:9" s="2" customFormat="1" ht="12.75" customHeight="1" x14ac:dyDescent="0.2">
      <c r="B142" s="13" t="s">
        <v>103</v>
      </c>
      <c r="C142" s="14" t="s">
        <v>104</v>
      </c>
      <c r="D142" s="15">
        <v>0</v>
      </c>
      <c r="E142" s="15">
        <v>1767284</v>
      </c>
      <c r="F142" s="16">
        <f t="shared" si="43"/>
        <v>1767284</v>
      </c>
      <c r="G142" s="16">
        <v>407725</v>
      </c>
      <c r="H142" s="16">
        <v>407725</v>
      </c>
      <c r="I142" s="15">
        <f t="shared" si="44"/>
        <v>1359559</v>
      </c>
    </row>
    <row r="143" spans="1:9" s="2" customFormat="1" ht="12.75" customHeight="1" x14ac:dyDescent="0.2">
      <c r="B143" s="13" t="s">
        <v>105</v>
      </c>
      <c r="C143" s="14" t="s">
        <v>106</v>
      </c>
      <c r="D143" s="15">
        <v>0</v>
      </c>
      <c r="E143" s="15">
        <v>0</v>
      </c>
      <c r="F143" s="16">
        <f t="shared" si="43"/>
        <v>0</v>
      </c>
      <c r="G143" s="15">
        <v>0</v>
      </c>
      <c r="H143" s="15">
        <v>0</v>
      </c>
      <c r="I143" s="15">
        <f t="shared" si="44"/>
        <v>0</v>
      </c>
    </row>
    <row r="144" spans="1:9" s="2" customFormat="1" ht="12.75" customHeight="1" x14ac:dyDescent="0.2">
      <c r="B144" s="13" t="s">
        <v>107</v>
      </c>
      <c r="C144" s="14" t="s">
        <v>108</v>
      </c>
      <c r="D144" s="15">
        <v>0</v>
      </c>
      <c r="E144" s="15">
        <v>0</v>
      </c>
      <c r="F144" s="16">
        <f t="shared" si="43"/>
        <v>0</v>
      </c>
      <c r="G144" s="15">
        <v>0</v>
      </c>
      <c r="H144" s="15">
        <v>0</v>
      </c>
      <c r="I144" s="15">
        <f t="shared" si="44"/>
        <v>0</v>
      </c>
    </row>
    <row r="145" spans="1:9" s="2" customFormat="1" ht="12.75" customHeight="1" x14ac:dyDescent="0.2">
      <c r="B145" s="13" t="s">
        <v>109</v>
      </c>
      <c r="C145" s="14" t="s">
        <v>110</v>
      </c>
      <c r="D145" s="15">
        <v>12522320</v>
      </c>
      <c r="E145" s="15">
        <v>6639660</v>
      </c>
      <c r="F145" s="16">
        <f t="shared" si="43"/>
        <v>19161980</v>
      </c>
      <c r="G145" s="16">
        <v>0</v>
      </c>
      <c r="H145" s="15">
        <v>0</v>
      </c>
      <c r="I145" s="15">
        <f t="shared" si="44"/>
        <v>19161980</v>
      </c>
    </row>
    <row r="146" spans="1:9" s="2" customFormat="1" ht="4.5" customHeight="1" x14ac:dyDescent="0.2">
      <c r="B146" s="13"/>
      <c r="C146" s="14"/>
      <c r="D146" s="15"/>
      <c r="E146" s="15"/>
      <c r="F146" s="15"/>
      <c r="G146" s="16"/>
      <c r="H146" s="15"/>
      <c r="I146" s="15"/>
    </row>
    <row r="147" spans="1:9" s="2" customFormat="1" ht="12.75" customHeight="1" x14ac:dyDescent="0.2">
      <c r="A147" s="22" t="s">
        <v>111</v>
      </c>
      <c r="B147" s="23" t="s">
        <v>112</v>
      </c>
      <c r="C147" s="23"/>
      <c r="D147" s="24">
        <f>SUM(D148:D150)</f>
        <v>2894319037</v>
      </c>
      <c r="E147" s="24">
        <f t="shared" ref="E147" si="45">SUM(E148:E150)</f>
        <v>-50135326</v>
      </c>
      <c r="F147" s="24">
        <f>SUM(F148:F150)</f>
        <v>2844183711</v>
      </c>
      <c r="G147" s="24">
        <f>SUM(G148:G150)</f>
        <v>831078320</v>
      </c>
      <c r="H147" s="24">
        <f t="shared" ref="H147" si="46">SUM(H148:H150)</f>
        <v>825211668</v>
      </c>
      <c r="I147" s="24">
        <f>SUM(I148:I150)</f>
        <v>2013105391</v>
      </c>
    </row>
    <row r="148" spans="1:9" s="2" customFormat="1" ht="12.75" customHeight="1" x14ac:dyDescent="0.2">
      <c r="B148" s="13" t="s">
        <v>113</v>
      </c>
      <c r="C148" s="14" t="s">
        <v>114</v>
      </c>
      <c r="D148" s="15">
        <v>2462322511</v>
      </c>
      <c r="E148" s="15">
        <v>46909333</v>
      </c>
      <c r="F148" s="16">
        <f t="shared" ref="F148:F150" si="47">D148+E148</f>
        <v>2509231844</v>
      </c>
      <c r="G148" s="16">
        <v>786722048</v>
      </c>
      <c r="H148" s="15">
        <v>781019958</v>
      </c>
      <c r="I148" s="15">
        <f t="shared" ref="I148:I150" si="48">F148-G148</f>
        <v>1722509796</v>
      </c>
    </row>
    <row r="149" spans="1:9" s="2" customFormat="1" ht="12.75" customHeight="1" x14ac:dyDescent="0.2">
      <c r="B149" s="13" t="s">
        <v>115</v>
      </c>
      <c r="C149" s="14" t="s">
        <v>116</v>
      </c>
      <c r="D149" s="15">
        <v>431996526</v>
      </c>
      <c r="E149" s="15">
        <v>-97044659</v>
      </c>
      <c r="F149" s="16">
        <f t="shared" si="47"/>
        <v>334951867</v>
      </c>
      <c r="G149" s="16">
        <v>44356272</v>
      </c>
      <c r="H149" s="15">
        <v>44191710</v>
      </c>
      <c r="I149" s="15">
        <f t="shared" si="48"/>
        <v>290595595</v>
      </c>
    </row>
    <row r="150" spans="1:9" s="2" customFormat="1" ht="12.75" customHeight="1" x14ac:dyDescent="0.2">
      <c r="B150" s="13" t="s">
        <v>117</v>
      </c>
      <c r="C150" s="14" t="s">
        <v>118</v>
      </c>
      <c r="D150" s="15">
        <v>0</v>
      </c>
      <c r="E150" s="15">
        <v>0</v>
      </c>
      <c r="F150" s="16">
        <f t="shared" si="47"/>
        <v>0</v>
      </c>
      <c r="G150" s="16">
        <v>0</v>
      </c>
      <c r="H150" s="15">
        <v>0</v>
      </c>
      <c r="I150" s="15">
        <f t="shared" si="48"/>
        <v>0</v>
      </c>
    </row>
    <row r="151" spans="1:9" s="2" customFormat="1" ht="4.5" customHeight="1" x14ac:dyDescent="0.2">
      <c r="B151" s="13"/>
      <c r="C151" s="14"/>
      <c r="D151" s="15"/>
      <c r="E151" s="15"/>
      <c r="F151" s="15"/>
      <c r="G151" s="16"/>
      <c r="H151" s="15"/>
      <c r="I151" s="15"/>
    </row>
    <row r="152" spans="1:9" s="2" customFormat="1" ht="12.75" customHeight="1" x14ac:dyDescent="0.2">
      <c r="A152" s="22" t="s">
        <v>119</v>
      </c>
      <c r="B152" s="23" t="s">
        <v>120</v>
      </c>
      <c r="C152" s="23"/>
      <c r="D152" s="24">
        <f>SUM(D153:D160)</f>
        <v>0</v>
      </c>
      <c r="E152" s="24">
        <f>SUM(E153:E160)</f>
        <v>16256873</v>
      </c>
      <c r="F152" s="24">
        <f t="shared" ref="F152:I152" si="49">SUM(F153:F160)</f>
        <v>16256873</v>
      </c>
      <c r="G152" s="24">
        <f t="shared" si="49"/>
        <v>0</v>
      </c>
      <c r="H152" s="24">
        <f t="shared" si="49"/>
        <v>0</v>
      </c>
      <c r="I152" s="24">
        <f t="shared" si="49"/>
        <v>16256873</v>
      </c>
    </row>
    <row r="153" spans="1:9" s="2" customFormat="1" ht="25.5" customHeight="1" x14ac:dyDescent="0.2">
      <c r="B153" s="13" t="s">
        <v>121</v>
      </c>
      <c r="C153" s="25" t="s">
        <v>122</v>
      </c>
      <c r="D153" s="15">
        <v>0</v>
      </c>
      <c r="E153" s="15">
        <v>0</v>
      </c>
      <c r="F153" s="16">
        <f t="shared" ref="F153:F160" si="50">D153+E153</f>
        <v>0</v>
      </c>
      <c r="G153" s="16">
        <v>0</v>
      </c>
      <c r="H153" s="15">
        <v>0</v>
      </c>
      <c r="I153" s="15">
        <v>0</v>
      </c>
    </row>
    <row r="154" spans="1:9" s="2" customFormat="1" ht="12.75" customHeight="1" x14ac:dyDescent="0.2">
      <c r="B154" s="13" t="s">
        <v>123</v>
      </c>
      <c r="C154" s="14" t="s">
        <v>124</v>
      </c>
      <c r="D154" s="15">
        <v>0</v>
      </c>
      <c r="E154" s="15">
        <v>0</v>
      </c>
      <c r="F154" s="16">
        <f t="shared" si="50"/>
        <v>0</v>
      </c>
      <c r="G154" s="16">
        <v>0</v>
      </c>
      <c r="H154" s="15">
        <v>0</v>
      </c>
      <c r="I154" s="15">
        <v>0</v>
      </c>
    </row>
    <row r="155" spans="1:9" s="2" customFormat="1" ht="12.75" customHeight="1" x14ac:dyDescent="0.2">
      <c r="B155" s="13" t="s">
        <v>125</v>
      </c>
      <c r="C155" s="14" t="s">
        <v>126</v>
      </c>
      <c r="D155" s="15">
        <v>0</v>
      </c>
      <c r="E155" s="15">
        <v>0</v>
      </c>
      <c r="F155" s="16">
        <f t="shared" si="50"/>
        <v>0</v>
      </c>
      <c r="G155" s="16">
        <v>0</v>
      </c>
      <c r="H155" s="15">
        <v>0</v>
      </c>
      <c r="I155" s="15">
        <v>0</v>
      </c>
    </row>
    <row r="156" spans="1:9" s="2" customFormat="1" ht="12.75" customHeight="1" x14ac:dyDescent="0.2">
      <c r="B156" s="13" t="s">
        <v>127</v>
      </c>
      <c r="C156" s="14" t="s">
        <v>128</v>
      </c>
      <c r="D156" s="15">
        <v>0</v>
      </c>
      <c r="E156" s="15">
        <v>0</v>
      </c>
      <c r="F156" s="16">
        <f t="shared" si="50"/>
        <v>0</v>
      </c>
      <c r="G156" s="16">
        <v>0</v>
      </c>
      <c r="H156" s="15">
        <v>0</v>
      </c>
      <c r="I156" s="15">
        <v>0</v>
      </c>
    </row>
    <row r="157" spans="1:9" s="2" customFormat="1" ht="25.5" customHeight="1" x14ac:dyDescent="0.2">
      <c r="B157" s="13" t="s">
        <v>129</v>
      </c>
      <c r="C157" s="25" t="s">
        <v>130</v>
      </c>
      <c r="D157" s="15">
        <v>0</v>
      </c>
      <c r="E157" s="15">
        <v>0</v>
      </c>
      <c r="F157" s="16">
        <f t="shared" si="50"/>
        <v>0</v>
      </c>
      <c r="G157" s="16">
        <v>0</v>
      </c>
      <c r="H157" s="15">
        <v>0</v>
      </c>
      <c r="I157" s="15">
        <f t="shared" ref="I157" si="51">F157-G157</f>
        <v>0</v>
      </c>
    </row>
    <row r="158" spans="1:9" s="2" customFormat="1" ht="12.75" customHeight="1" x14ac:dyDescent="0.2">
      <c r="C158" s="14" t="s">
        <v>131</v>
      </c>
      <c r="D158" s="16">
        <v>0</v>
      </c>
      <c r="E158" s="16">
        <v>0</v>
      </c>
      <c r="F158" s="16">
        <f t="shared" si="50"/>
        <v>0</v>
      </c>
      <c r="G158" s="16">
        <v>0</v>
      </c>
      <c r="H158" s="16">
        <v>0</v>
      </c>
      <c r="I158" s="16">
        <v>0</v>
      </c>
    </row>
    <row r="159" spans="1:9" s="2" customFormat="1" ht="12.75" customHeight="1" x14ac:dyDescent="0.2">
      <c r="B159" s="13" t="s">
        <v>132</v>
      </c>
      <c r="C159" s="14" t="s">
        <v>133</v>
      </c>
      <c r="D159" s="15">
        <v>0</v>
      </c>
      <c r="E159" s="15">
        <v>0</v>
      </c>
      <c r="F159" s="16">
        <f t="shared" si="50"/>
        <v>0</v>
      </c>
      <c r="G159" s="16">
        <v>0</v>
      </c>
      <c r="H159" s="15">
        <v>0</v>
      </c>
      <c r="I159" s="15">
        <v>0</v>
      </c>
    </row>
    <row r="160" spans="1:9" s="2" customFormat="1" ht="25.5" customHeight="1" x14ac:dyDescent="0.2">
      <c r="B160" s="13" t="s">
        <v>134</v>
      </c>
      <c r="C160" s="25" t="s">
        <v>135</v>
      </c>
      <c r="D160" s="15">
        <v>0</v>
      </c>
      <c r="E160" s="15">
        <v>16256873</v>
      </c>
      <c r="F160" s="16">
        <f t="shared" si="50"/>
        <v>16256873</v>
      </c>
      <c r="G160" s="16">
        <v>0</v>
      </c>
      <c r="H160" s="15">
        <v>0</v>
      </c>
      <c r="I160" s="15">
        <f t="shared" ref="I160" si="52">F160-G160</f>
        <v>16256873</v>
      </c>
    </row>
    <row r="161" spans="1:9" s="2" customFormat="1" ht="4.5" customHeight="1" x14ac:dyDescent="0.2">
      <c r="B161" s="13"/>
      <c r="C161" s="25"/>
      <c r="D161" s="15"/>
      <c r="E161" s="15"/>
      <c r="F161" s="15"/>
      <c r="G161" s="16"/>
      <c r="H161" s="15"/>
      <c r="I161" s="15"/>
    </row>
    <row r="162" spans="1:9" s="2" customFormat="1" ht="12.75" customHeight="1" x14ac:dyDescent="0.2">
      <c r="A162" s="22" t="s">
        <v>136</v>
      </c>
      <c r="B162" s="23" t="s">
        <v>137</v>
      </c>
      <c r="C162" s="23"/>
      <c r="D162" s="24">
        <f>SUM(D163:D165)</f>
        <v>20707009916</v>
      </c>
      <c r="E162" s="24">
        <f t="shared" ref="E162:I162" si="53">SUM(E163:E165)</f>
        <v>864100573</v>
      </c>
      <c r="F162" s="24">
        <f t="shared" si="53"/>
        <v>21571110489</v>
      </c>
      <c r="G162" s="24">
        <f t="shared" si="53"/>
        <v>12432776754</v>
      </c>
      <c r="H162" s="24">
        <f t="shared" si="53"/>
        <v>12400144549</v>
      </c>
      <c r="I162" s="24">
        <f t="shared" si="53"/>
        <v>9138333735</v>
      </c>
    </row>
    <row r="163" spans="1:9" s="2" customFormat="1" ht="12.75" customHeight="1" x14ac:dyDescent="0.2">
      <c r="B163" s="13" t="s">
        <v>138</v>
      </c>
      <c r="C163" s="14" t="s">
        <v>139</v>
      </c>
      <c r="D163" s="15">
        <v>0</v>
      </c>
      <c r="E163" s="15">
        <v>0</v>
      </c>
      <c r="F163" s="16">
        <f t="shared" ref="F163:F165" si="54">D163+E163</f>
        <v>0</v>
      </c>
      <c r="G163" s="16">
        <v>0</v>
      </c>
      <c r="H163" s="15">
        <v>0</v>
      </c>
      <c r="I163" s="15">
        <v>0</v>
      </c>
    </row>
    <row r="164" spans="1:9" s="2" customFormat="1" ht="12.75" customHeight="1" x14ac:dyDescent="0.2">
      <c r="B164" s="13" t="s">
        <v>140</v>
      </c>
      <c r="C164" s="14" t="s">
        <v>141</v>
      </c>
      <c r="D164" s="15">
        <v>20707009916</v>
      </c>
      <c r="E164" s="15">
        <v>864100573</v>
      </c>
      <c r="F164" s="16">
        <f t="shared" si="54"/>
        <v>21571110489</v>
      </c>
      <c r="G164" s="16">
        <v>12432776754</v>
      </c>
      <c r="H164" s="15">
        <v>12400144549</v>
      </c>
      <c r="I164" s="15">
        <f t="shared" ref="I164:I165" si="55">F164-G164</f>
        <v>9138333735</v>
      </c>
    </row>
    <row r="165" spans="1:9" s="2" customFormat="1" ht="12.75" customHeight="1" x14ac:dyDescent="0.2">
      <c r="B165" s="13" t="s">
        <v>142</v>
      </c>
      <c r="C165" s="14" t="s">
        <v>143</v>
      </c>
      <c r="D165" s="15">
        <v>0</v>
      </c>
      <c r="E165" s="15">
        <v>0</v>
      </c>
      <c r="F165" s="16">
        <f t="shared" si="54"/>
        <v>0</v>
      </c>
      <c r="G165" s="16">
        <v>0</v>
      </c>
      <c r="H165" s="15">
        <v>0</v>
      </c>
      <c r="I165" s="15">
        <f t="shared" si="55"/>
        <v>0</v>
      </c>
    </row>
    <row r="166" spans="1:9" s="2" customFormat="1" ht="4.5" customHeight="1" x14ac:dyDescent="0.2">
      <c r="B166" s="13"/>
      <c r="C166" s="14"/>
      <c r="D166" s="15"/>
      <c r="E166" s="15"/>
      <c r="F166" s="15"/>
      <c r="G166" s="16"/>
      <c r="H166" s="15"/>
      <c r="I166" s="15"/>
    </row>
    <row r="167" spans="1:9" s="2" customFormat="1" ht="12.75" customHeight="1" x14ac:dyDescent="0.2">
      <c r="A167" s="22" t="s">
        <v>144</v>
      </c>
      <c r="B167" s="23" t="s">
        <v>145</v>
      </c>
      <c r="C167" s="23"/>
      <c r="D167" s="24">
        <f>SUM(D168:D174)</f>
        <v>1399273659</v>
      </c>
      <c r="E167" s="24">
        <f t="shared" ref="E167:I167" si="56">SUM(E168:E174)</f>
        <v>0</v>
      </c>
      <c r="F167" s="24">
        <f t="shared" si="56"/>
        <v>1399273659</v>
      </c>
      <c r="G167" s="24">
        <f t="shared" si="56"/>
        <v>672863792</v>
      </c>
      <c r="H167" s="24">
        <f t="shared" si="56"/>
        <v>672863792</v>
      </c>
      <c r="I167" s="24">
        <f t="shared" si="56"/>
        <v>726409867</v>
      </c>
    </row>
    <row r="168" spans="1:9" s="2" customFormat="1" ht="12.75" customHeight="1" x14ac:dyDescent="0.2">
      <c r="B168" s="13" t="s">
        <v>146</v>
      </c>
      <c r="C168" s="14" t="s">
        <v>147</v>
      </c>
      <c r="D168" s="15">
        <v>166357405</v>
      </c>
      <c r="E168" s="15">
        <v>0</v>
      </c>
      <c r="F168" s="16">
        <f t="shared" ref="F168:F174" si="57">D168+E168</f>
        <v>166357405</v>
      </c>
      <c r="G168" s="16">
        <v>78844472</v>
      </c>
      <c r="H168" s="16">
        <v>78844472</v>
      </c>
      <c r="I168" s="15">
        <f t="shared" ref="I168:I169" si="58">F168-G168</f>
        <v>87512933</v>
      </c>
    </row>
    <row r="169" spans="1:9" s="2" customFormat="1" ht="12.75" customHeight="1" x14ac:dyDescent="0.2">
      <c r="B169" s="13" t="s">
        <v>148</v>
      </c>
      <c r="C169" s="14" t="s">
        <v>149</v>
      </c>
      <c r="D169" s="15">
        <v>1232916254</v>
      </c>
      <c r="E169" s="15">
        <v>0</v>
      </c>
      <c r="F169" s="16">
        <f t="shared" si="57"/>
        <v>1232916254</v>
      </c>
      <c r="G169" s="16">
        <v>594019320</v>
      </c>
      <c r="H169" s="16">
        <v>594019320</v>
      </c>
      <c r="I169" s="15">
        <f t="shared" si="58"/>
        <v>638896934</v>
      </c>
    </row>
    <row r="170" spans="1:9" s="2" customFormat="1" ht="12.75" customHeight="1" x14ac:dyDescent="0.2">
      <c r="B170" s="13" t="s">
        <v>150</v>
      </c>
      <c r="C170" s="14" t="s">
        <v>151</v>
      </c>
      <c r="D170" s="15">
        <v>0</v>
      </c>
      <c r="E170" s="15">
        <v>0</v>
      </c>
      <c r="F170" s="16">
        <f t="shared" si="57"/>
        <v>0</v>
      </c>
      <c r="G170" s="16">
        <v>0</v>
      </c>
      <c r="H170" s="15">
        <v>0</v>
      </c>
      <c r="I170" s="15">
        <v>0</v>
      </c>
    </row>
    <row r="171" spans="1:9" s="2" customFormat="1" ht="12.75" customHeight="1" x14ac:dyDescent="0.2">
      <c r="B171" s="13" t="s">
        <v>152</v>
      </c>
      <c r="C171" s="14" t="s">
        <v>153</v>
      </c>
      <c r="D171" s="15">
        <v>0</v>
      </c>
      <c r="E171" s="15">
        <v>0</v>
      </c>
      <c r="F171" s="16">
        <f t="shared" si="57"/>
        <v>0</v>
      </c>
      <c r="G171" s="16">
        <v>0</v>
      </c>
      <c r="H171" s="15">
        <v>0</v>
      </c>
      <c r="I171" s="15">
        <v>0</v>
      </c>
    </row>
    <row r="172" spans="1:9" s="2" customFormat="1" ht="12.75" customHeight="1" x14ac:dyDescent="0.2">
      <c r="B172" s="13" t="s">
        <v>154</v>
      </c>
      <c r="C172" s="14" t="s">
        <v>155</v>
      </c>
      <c r="D172" s="15">
        <v>0</v>
      </c>
      <c r="E172" s="15">
        <v>0</v>
      </c>
      <c r="F172" s="16">
        <f t="shared" si="57"/>
        <v>0</v>
      </c>
      <c r="G172" s="16">
        <v>0</v>
      </c>
      <c r="H172" s="15">
        <v>0</v>
      </c>
      <c r="I172" s="15">
        <v>0</v>
      </c>
    </row>
    <row r="173" spans="1:9" s="2" customFormat="1" ht="12.75" customHeight="1" x14ac:dyDescent="0.2">
      <c r="B173" s="13" t="s">
        <v>156</v>
      </c>
      <c r="C173" s="14" t="s">
        <v>157</v>
      </c>
      <c r="D173" s="15">
        <v>0</v>
      </c>
      <c r="E173" s="15">
        <v>0</v>
      </c>
      <c r="F173" s="16">
        <f t="shared" si="57"/>
        <v>0</v>
      </c>
      <c r="G173" s="16">
        <v>0</v>
      </c>
      <c r="H173" s="15">
        <v>0</v>
      </c>
      <c r="I173" s="15">
        <v>0</v>
      </c>
    </row>
    <row r="174" spans="1:9" s="2" customFormat="1" ht="25.5" customHeight="1" x14ac:dyDescent="0.2">
      <c r="B174" s="13" t="s">
        <v>158</v>
      </c>
      <c r="C174" s="25" t="s">
        <v>159</v>
      </c>
      <c r="D174" s="15">
        <v>0</v>
      </c>
      <c r="E174" s="15">
        <v>0</v>
      </c>
      <c r="F174" s="16">
        <f t="shared" si="57"/>
        <v>0</v>
      </c>
      <c r="G174" s="15">
        <v>0</v>
      </c>
      <c r="H174" s="15">
        <v>0</v>
      </c>
      <c r="I174" s="15">
        <f t="shared" ref="I174" si="59">F174-G174</f>
        <v>0</v>
      </c>
    </row>
    <row r="175" spans="1:9" s="2" customFormat="1" ht="6" customHeight="1" thickBot="1" x14ac:dyDescent="0.25">
      <c r="B175" s="13"/>
      <c r="C175" s="25"/>
      <c r="D175" s="15"/>
      <c r="E175" s="15"/>
      <c r="F175" s="15"/>
      <c r="G175" s="16"/>
      <c r="H175" s="15"/>
      <c r="I175" s="15"/>
    </row>
    <row r="176" spans="1:9" s="2" customFormat="1" ht="3" customHeight="1" x14ac:dyDescent="0.2">
      <c r="A176" s="33"/>
      <c r="B176" s="34"/>
      <c r="C176" s="35"/>
      <c r="D176" s="36"/>
      <c r="E176" s="36"/>
      <c r="F176" s="36"/>
      <c r="G176" s="37"/>
      <c r="H176" s="36"/>
      <c r="I176" s="36"/>
    </row>
    <row r="177" spans="1:11" s="21" customFormat="1" ht="15.95" customHeight="1" x14ac:dyDescent="0.2">
      <c r="A177" s="38" t="s">
        <v>161</v>
      </c>
      <c r="B177" s="38"/>
      <c r="C177" s="38"/>
      <c r="D177" s="39">
        <f t="shared" ref="D177:I177" si="60">SUM(D10,D93)</f>
        <v>92712553167</v>
      </c>
      <c r="E177" s="39">
        <f t="shared" si="60"/>
        <v>6873487512</v>
      </c>
      <c r="F177" s="39">
        <f t="shared" si="60"/>
        <v>99586040679</v>
      </c>
      <c r="G177" s="39">
        <f t="shared" si="60"/>
        <v>44665514071</v>
      </c>
      <c r="H177" s="39">
        <f t="shared" si="60"/>
        <v>43964285369</v>
      </c>
      <c r="I177" s="39">
        <f t="shared" si="60"/>
        <v>54920526608</v>
      </c>
      <c r="J177" s="19"/>
      <c r="K177" s="20"/>
    </row>
    <row r="178" spans="1:11" s="2" customFormat="1" ht="12.75" customHeight="1" x14ac:dyDescent="0.2">
      <c r="A178" s="40" t="s">
        <v>162</v>
      </c>
      <c r="B178" s="40"/>
      <c r="C178" s="40"/>
      <c r="D178" s="16"/>
      <c r="E178" s="16"/>
      <c r="F178" s="16"/>
      <c r="G178" s="16"/>
      <c r="H178" s="16"/>
      <c r="I178" s="16"/>
    </row>
    <row r="179" spans="1:11" s="41" customFormat="1" x14ac:dyDescent="0.2">
      <c r="D179" s="42"/>
      <c r="E179" s="42"/>
      <c r="F179" s="42"/>
      <c r="G179" s="42"/>
      <c r="H179" s="42"/>
      <c r="I179" s="42"/>
    </row>
    <row r="180" spans="1:11" s="46" customFormat="1" x14ac:dyDescent="0.2">
      <c r="A180" s="43"/>
      <c r="B180" s="43"/>
      <c r="C180" s="44"/>
      <c r="D180" s="45"/>
      <c r="E180" s="45"/>
      <c r="F180" s="45"/>
      <c r="G180" s="45"/>
      <c r="H180" s="45"/>
      <c r="I180" s="45"/>
    </row>
  </sheetData>
  <mergeCells count="31">
    <mergeCell ref="A178:C178"/>
    <mergeCell ref="B136:C136"/>
    <mergeCell ref="B147:C147"/>
    <mergeCell ref="B152:C152"/>
    <mergeCell ref="B162:C162"/>
    <mergeCell ref="B167:C167"/>
    <mergeCell ref="A177:C177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LDF-6a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2024-07-29T18:46:35Z</dcterms:created>
  <dcterms:modified xsi:type="dcterms:W3CDTF">2024-07-29T18:46:35Z</dcterms:modified>
</cp:coreProperties>
</file>