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9FB7DD16-FA54-427C-BE67-06F10C693685}" xr6:coauthVersionLast="40" xr6:coauthVersionMax="40" xr10:uidLastSave="{00000000-0000-0000-0000-000000000000}"/>
  <bookViews>
    <workbookView xWindow="0" yWindow="0" windowWidth="25200" windowHeight="11775" xr2:uid="{1A8267DB-5E25-4C6B-BCA0-907F5C78F8A4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E45" i="1" s="1"/>
  <c r="F45" i="1" s="1"/>
  <c r="B45" i="1"/>
  <c r="B43" i="1"/>
  <c r="E43" i="1" s="1"/>
  <c r="F43" i="1" s="1"/>
  <c r="D41" i="1"/>
  <c r="C41" i="1"/>
  <c r="E41" i="1" s="1"/>
  <c r="F41" i="1" s="1"/>
  <c r="B41" i="1"/>
  <c r="D39" i="1"/>
  <c r="E39" i="1" s="1"/>
  <c r="F39" i="1" s="1"/>
  <c r="C39" i="1"/>
  <c r="B39" i="1"/>
  <c r="E37" i="1"/>
  <c r="F37" i="1" s="1"/>
  <c r="D37" i="1"/>
  <c r="C37" i="1"/>
  <c r="B37" i="1"/>
  <c r="D35" i="1"/>
  <c r="C35" i="1"/>
  <c r="B35" i="1"/>
  <c r="E35" i="1" s="1"/>
  <c r="F35" i="1" s="1"/>
  <c r="D33" i="1"/>
  <c r="C33" i="1"/>
  <c r="E33" i="1" s="1"/>
  <c r="F33" i="1" s="1"/>
  <c r="B33" i="1"/>
  <c r="D31" i="1"/>
  <c r="D27" i="1" s="1"/>
  <c r="C31" i="1"/>
  <c r="B31" i="1"/>
  <c r="E29" i="1"/>
  <c r="D29" i="1"/>
  <c r="C29" i="1"/>
  <c r="B29" i="1"/>
  <c r="B27" i="1"/>
  <c r="B24" i="1"/>
  <c r="E24" i="1" s="1"/>
  <c r="F24" i="1" s="1"/>
  <c r="B22" i="1"/>
  <c r="E22" i="1" s="1"/>
  <c r="F22" i="1" s="1"/>
  <c r="E20" i="1"/>
  <c r="F20" i="1" s="1"/>
  <c r="D20" i="1"/>
  <c r="C20" i="1"/>
  <c r="B20" i="1"/>
  <c r="D18" i="1"/>
  <c r="C18" i="1"/>
  <c r="B18" i="1"/>
  <c r="E18" i="1" s="1"/>
  <c r="F18" i="1" s="1"/>
  <c r="D16" i="1"/>
  <c r="C16" i="1"/>
  <c r="E16" i="1" s="1"/>
  <c r="F16" i="1" s="1"/>
  <c r="B16" i="1"/>
  <c r="D14" i="1"/>
  <c r="D10" i="1" s="1"/>
  <c r="D8" i="1" s="1"/>
  <c r="C14" i="1"/>
  <c r="B14" i="1"/>
  <c r="E12" i="1"/>
  <c r="D12" i="1"/>
  <c r="C12" i="1"/>
  <c r="B12" i="1"/>
  <c r="B10" i="1"/>
  <c r="B8" i="1" s="1"/>
  <c r="A4" i="1"/>
  <c r="E27" i="1" l="1"/>
  <c r="C10" i="1"/>
  <c r="F12" i="1"/>
  <c r="E14" i="1"/>
  <c r="F14" i="1" s="1"/>
  <c r="C27" i="1"/>
  <c r="F29" i="1"/>
  <c r="E31" i="1"/>
  <c r="F31" i="1" s="1"/>
  <c r="E10" i="1" l="1"/>
  <c r="E8" i="1" s="1"/>
  <c r="F8" i="1" s="1"/>
  <c r="F10" i="1"/>
  <c r="F27" i="1"/>
  <c r="C8" i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<sst xmlns="http://schemas.openxmlformats.org/spreadsheetml/2006/main" count="30" uniqueCount="30">
  <si>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</si>
  <si>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PODER LEGISLATIVO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</si>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</sst>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0" fontId="13" fillId="0" borderId="0" xfId="1" applyFont="1" applyAlignment="1">
      <alignment horizontal="right"/>
    </xf>
  </cellXfs>
  <cellStyles count="4">
    <cellStyle name="Normal" xfId="0" builtinId="0"/>
    <cellStyle name="Normal 17" xfId="3" xr:uid="{01A9831A-BD56-4176-8C3E-760740D998F2}"/>
    <cellStyle name="Normal 2 2" xfId="1" xr:uid="{F964C17D-4125-43CA-9B1C-90E9D6454620}"/>
    <cellStyle name="Normal 3 2 2 2 3" xfId="2" xr:uid="{8961ABF6-6291-40F0-9B69-A4D7AA1B0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23157974</v>
          </cell>
        </row>
        <row r="17">
          <cell r="C17">
            <v>0</v>
          </cell>
        </row>
        <row r="20">
          <cell r="C20">
            <v>0</v>
          </cell>
        </row>
        <row r="23">
          <cell r="C23">
            <v>0</v>
          </cell>
        </row>
        <row r="26">
          <cell r="C26">
            <v>3789765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0</v>
          </cell>
        </row>
        <row r="44">
          <cell r="C44">
            <v>5416000</v>
          </cell>
        </row>
        <row r="47">
          <cell r="C47">
            <v>0</v>
          </cell>
        </row>
        <row r="50">
          <cell r="C50">
            <v>39734148</v>
          </cell>
        </row>
        <row r="53">
          <cell r="C53">
            <v>2051229</v>
          </cell>
        </row>
        <row r="56">
          <cell r="C56">
            <v>-9786109</v>
          </cell>
        </row>
        <row r="59">
          <cell r="C59">
            <v>37529544</v>
          </cell>
        </row>
        <row r="62">
          <cell r="C62">
            <v>0</v>
          </cell>
        </row>
        <row r="65">
          <cell r="C65">
            <v>409969</v>
          </cell>
        </row>
      </sheetData>
      <sheetData sheetId="1"/>
      <sheetData sheetId="2"/>
      <sheetData sheetId="3"/>
      <sheetData sheetId="4">
        <row r="4">
          <cell r="A4" t="str">
            <v>DEL 1 DE ENERO AL 31 DE MARZO DE 2024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5">
          <cell r="G15">
            <v>0</v>
          </cell>
          <cell r="I15">
            <v>111642</v>
          </cell>
          <cell r="J15">
            <v>71642</v>
          </cell>
        </row>
        <row r="16">
          <cell r="G16">
            <v>0</v>
          </cell>
          <cell r="I16">
            <v>0</v>
          </cell>
          <cell r="J16">
            <v>0</v>
          </cell>
        </row>
        <row r="17">
          <cell r="G17">
            <v>8129377</v>
          </cell>
          <cell r="I17">
            <v>151410350</v>
          </cell>
          <cell r="J17">
            <v>149063234</v>
          </cell>
        </row>
        <row r="18">
          <cell r="G18">
            <v>0</v>
          </cell>
          <cell r="I18">
            <v>0</v>
          </cell>
          <cell r="J18">
            <v>0</v>
          </cell>
        </row>
        <row r="19">
          <cell r="G19">
            <v>14317181</v>
          </cell>
          <cell r="I19">
            <v>137121418</v>
          </cell>
          <cell r="J19">
            <v>144792469</v>
          </cell>
        </row>
        <row r="20">
          <cell r="G20">
            <v>711416</v>
          </cell>
          <cell r="I20">
            <v>0</v>
          </cell>
          <cell r="J20">
            <v>0</v>
          </cell>
        </row>
        <row r="21">
          <cell r="G21">
            <v>0</v>
          </cell>
          <cell r="I21">
            <v>0</v>
          </cell>
          <cell r="J21">
            <v>0</v>
          </cell>
        </row>
        <row r="22">
          <cell r="G22">
            <v>0</v>
          </cell>
          <cell r="I22">
            <v>0</v>
          </cell>
          <cell r="J22">
            <v>0</v>
          </cell>
        </row>
        <row r="23">
          <cell r="G23">
            <v>0</v>
          </cell>
          <cell r="I23">
            <v>0</v>
          </cell>
          <cell r="J23">
            <v>0</v>
          </cell>
        </row>
        <row r="24">
          <cell r="G24">
            <v>0</v>
          </cell>
          <cell r="I24">
            <v>1634927</v>
          </cell>
          <cell r="J24">
            <v>471090</v>
          </cell>
        </row>
        <row r="25">
          <cell r="G25">
            <v>0</v>
          </cell>
          <cell r="I25">
            <v>0</v>
          </cell>
          <cell r="J25">
            <v>0</v>
          </cell>
        </row>
        <row r="26">
          <cell r="G26">
            <v>0</v>
          </cell>
          <cell r="I26">
            <v>0</v>
          </cell>
          <cell r="J26">
            <v>0</v>
          </cell>
        </row>
        <row r="27">
          <cell r="G27">
            <v>0</v>
          </cell>
          <cell r="I27">
            <v>0</v>
          </cell>
          <cell r="J27">
            <v>0</v>
          </cell>
        </row>
        <row r="28">
          <cell r="G28">
            <v>0</v>
          </cell>
          <cell r="I28">
            <v>0</v>
          </cell>
          <cell r="J28">
            <v>0</v>
          </cell>
        </row>
        <row r="29">
          <cell r="G29">
            <v>0</v>
          </cell>
          <cell r="I29">
            <v>0</v>
          </cell>
          <cell r="J29">
            <v>0</v>
          </cell>
        </row>
        <row r="30">
          <cell r="G30">
            <v>0</v>
          </cell>
          <cell r="I30">
            <v>0</v>
          </cell>
          <cell r="J30">
            <v>0</v>
          </cell>
        </row>
        <row r="31">
          <cell r="G31">
            <v>0</v>
          </cell>
          <cell r="I31">
            <v>0</v>
          </cell>
          <cell r="J31">
            <v>0</v>
          </cell>
        </row>
        <row r="32">
          <cell r="G32">
            <v>0</v>
          </cell>
          <cell r="I32">
            <v>0</v>
          </cell>
          <cell r="J32">
            <v>0</v>
          </cell>
        </row>
        <row r="33">
          <cell r="G33">
            <v>0</v>
          </cell>
          <cell r="I33">
            <v>0</v>
          </cell>
          <cell r="J33">
            <v>0</v>
          </cell>
        </row>
        <row r="34">
          <cell r="G34">
            <v>0</v>
          </cell>
          <cell r="I34">
            <v>0</v>
          </cell>
          <cell r="J34">
            <v>0</v>
          </cell>
        </row>
        <row r="35">
          <cell r="G35">
            <v>3789765</v>
          </cell>
          <cell r="I35">
            <v>900000</v>
          </cell>
          <cell r="J35">
            <v>800000</v>
          </cell>
        </row>
        <row r="36">
          <cell r="G36">
            <v>0</v>
          </cell>
          <cell r="I36">
            <v>0</v>
          </cell>
          <cell r="J36">
            <v>0</v>
          </cell>
        </row>
        <row r="37">
          <cell r="G37">
            <v>0</v>
          </cell>
          <cell r="I37">
            <v>0</v>
          </cell>
          <cell r="J37">
            <v>0</v>
          </cell>
        </row>
        <row r="38">
          <cell r="G38">
            <v>0</v>
          </cell>
          <cell r="I38">
            <v>0</v>
          </cell>
          <cell r="J38">
            <v>0</v>
          </cell>
        </row>
        <row r="39">
          <cell r="G39">
            <v>0</v>
          </cell>
          <cell r="I39">
            <v>0</v>
          </cell>
          <cell r="J39">
            <v>0</v>
          </cell>
        </row>
        <row r="40">
          <cell r="G40">
            <v>0</v>
          </cell>
          <cell r="I40">
            <v>0</v>
          </cell>
          <cell r="J40">
            <v>0</v>
          </cell>
        </row>
        <row r="41">
          <cell r="G41">
            <v>5416000</v>
          </cell>
          <cell r="I41">
            <v>0</v>
          </cell>
          <cell r="J41">
            <v>0</v>
          </cell>
        </row>
        <row r="42">
          <cell r="G42">
            <v>0</v>
          </cell>
          <cell r="I42">
            <v>0</v>
          </cell>
          <cell r="J42">
            <v>0</v>
          </cell>
        </row>
        <row r="43">
          <cell r="G43">
            <v>0</v>
          </cell>
          <cell r="I43">
            <v>0</v>
          </cell>
          <cell r="J43">
            <v>0</v>
          </cell>
        </row>
        <row r="44">
          <cell r="G44">
            <v>0</v>
          </cell>
          <cell r="I44">
            <v>0</v>
          </cell>
          <cell r="J44">
            <v>0</v>
          </cell>
        </row>
        <row r="45">
          <cell r="G45">
            <v>0</v>
          </cell>
          <cell r="I45">
            <v>0</v>
          </cell>
          <cell r="J45">
            <v>0</v>
          </cell>
        </row>
        <row r="46">
          <cell r="G46">
            <v>0</v>
          </cell>
          <cell r="I46">
            <v>0</v>
          </cell>
          <cell r="J46">
            <v>0</v>
          </cell>
        </row>
        <row r="47">
          <cell r="G47">
            <v>0</v>
          </cell>
          <cell r="I47">
            <v>0</v>
          </cell>
          <cell r="J47">
            <v>0</v>
          </cell>
        </row>
        <row r="48">
          <cell r="G48">
            <v>0</v>
          </cell>
          <cell r="I48">
            <v>0</v>
          </cell>
          <cell r="J48">
            <v>0</v>
          </cell>
        </row>
        <row r="49">
          <cell r="G49">
            <v>0</v>
          </cell>
          <cell r="I49">
            <v>0</v>
          </cell>
          <cell r="J49">
            <v>0</v>
          </cell>
        </row>
        <row r="50">
          <cell r="G50">
            <v>0</v>
          </cell>
          <cell r="I50">
            <v>0</v>
          </cell>
          <cell r="J50">
            <v>0</v>
          </cell>
        </row>
        <row r="51">
          <cell r="G51">
            <v>18534427</v>
          </cell>
          <cell r="I51">
            <v>0</v>
          </cell>
          <cell r="J51">
            <v>0</v>
          </cell>
        </row>
        <row r="52">
          <cell r="G52">
            <v>2476284</v>
          </cell>
          <cell r="I52">
            <v>0</v>
          </cell>
          <cell r="J52">
            <v>0</v>
          </cell>
        </row>
        <row r="53">
          <cell r="G53">
            <v>0</v>
          </cell>
          <cell r="I53">
            <v>0</v>
          </cell>
          <cell r="J53">
            <v>0</v>
          </cell>
        </row>
        <row r="54">
          <cell r="G54">
            <v>10846414</v>
          </cell>
          <cell r="I54">
            <v>0</v>
          </cell>
          <cell r="J54">
            <v>0</v>
          </cell>
        </row>
        <row r="55">
          <cell r="G55">
            <v>12737</v>
          </cell>
          <cell r="I55">
            <v>0</v>
          </cell>
          <cell r="J55">
            <v>0</v>
          </cell>
        </row>
        <row r="56">
          <cell r="G56">
            <v>6274011</v>
          </cell>
          <cell r="I56">
            <v>0</v>
          </cell>
          <cell r="J56">
            <v>0</v>
          </cell>
        </row>
        <row r="57">
          <cell r="G57">
            <v>1590275</v>
          </cell>
          <cell r="I57">
            <v>0</v>
          </cell>
          <cell r="J57">
            <v>0</v>
          </cell>
        </row>
        <row r="58">
          <cell r="G58">
            <v>0</v>
          </cell>
          <cell r="I58">
            <v>0</v>
          </cell>
          <cell r="J58">
            <v>0</v>
          </cell>
        </row>
        <row r="59">
          <cell r="G59">
            <v>594393</v>
          </cell>
          <cell r="I59">
            <v>0</v>
          </cell>
          <cell r="J59">
            <v>0</v>
          </cell>
        </row>
        <row r="60">
          <cell r="G60">
            <v>0</v>
          </cell>
          <cell r="I60">
            <v>0</v>
          </cell>
          <cell r="J60">
            <v>0</v>
          </cell>
        </row>
        <row r="61">
          <cell r="G61">
            <v>0</v>
          </cell>
          <cell r="I61">
            <v>0</v>
          </cell>
          <cell r="J61">
            <v>0</v>
          </cell>
        </row>
        <row r="62">
          <cell r="G62">
            <v>1456836</v>
          </cell>
          <cell r="I62">
            <v>0</v>
          </cell>
          <cell r="J62">
            <v>0</v>
          </cell>
        </row>
        <row r="63">
          <cell r="G63">
            <v>0</v>
          </cell>
          <cell r="I63">
            <v>0</v>
          </cell>
          <cell r="J63">
            <v>0</v>
          </cell>
        </row>
        <row r="64">
          <cell r="H64">
            <v>8895338</v>
          </cell>
          <cell r="I64">
            <v>0</v>
          </cell>
          <cell r="J64">
            <v>0</v>
          </cell>
        </row>
        <row r="65">
          <cell r="H65">
            <v>890771</v>
          </cell>
          <cell r="I65">
            <v>0</v>
          </cell>
          <cell r="J65">
            <v>0</v>
          </cell>
        </row>
        <row r="66">
          <cell r="G66">
            <v>0</v>
          </cell>
          <cell r="I66">
            <v>0</v>
          </cell>
          <cell r="J66">
            <v>0</v>
          </cell>
        </row>
        <row r="67">
          <cell r="G67">
            <v>0</v>
          </cell>
          <cell r="I67">
            <v>0</v>
          </cell>
          <cell r="J67">
            <v>0</v>
          </cell>
        </row>
        <row r="68">
          <cell r="G68">
            <v>0</v>
          </cell>
          <cell r="I68">
            <v>0</v>
          </cell>
          <cell r="J68">
            <v>0</v>
          </cell>
        </row>
        <row r="69">
          <cell r="G69">
            <v>1903598</v>
          </cell>
          <cell r="I69">
            <v>0</v>
          </cell>
          <cell r="J69">
            <v>0</v>
          </cell>
        </row>
        <row r="70">
          <cell r="G70">
            <v>35625946</v>
          </cell>
          <cell r="I70">
            <v>0</v>
          </cell>
          <cell r="J70">
            <v>0</v>
          </cell>
        </row>
        <row r="71">
          <cell r="G71">
            <v>0</v>
          </cell>
          <cell r="I71">
            <v>0</v>
          </cell>
          <cell r="J71">
            <v>0</v>
          </cell>
        </row>
        <row r="72">
          <cell r="G72">
            <v>409969</v>
          </cell>
          <cell r="I72">
            <v>0</v>
          </cell>
          <cell r="J72">
            <v>0</v>
          </cell>
        </row>
      </sheetData>
      <sheetData sheetId="1"/>
      <sheetData sheetId="2"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B9F5-E697-44C4-8ECC-0D948E391965}">
  <sheetPr>
    <tabColor theme="0" tint="-0.14999847407452621"/>
    <pageSetUpPr fitToPage="1"/>
  </sheetPr>
  <dimension ref="A1:H106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tr">
        <f>'[1]5 EFE'!A4:E4</f>
        <v>DEL 1 DE ENERO AL 31 DE MARZO DE 2024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10</v>
      </c>
      <c r="B8" s="11">
        <f>SUM(B10+B27)</f>
        <v>102302520</v>
      </c>
      <c r="C8" s="12">
        <f t="shared" ref="C8:E8" si="0">SUM(C10+C27)</f>
        <v>291178337</v>
      </c>
      <c r="D8" s="12">
        <f t="shared" si="0"/>
        <v>295198435</v>
      </c>
      <c r="E8" s="11">
        <f t="shared" si="0"/>
        <v>98282422</v>
      </c>
      <c r="F8" s="11">
        <f>SUM(E8-B8)</f>
        <v>-4020098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7" customFormat="1" ht="15" customHeight="1" x14ac:dyDescent="0.25">
      <c r="A10" s="15" t="s">
        <v>11</v>
      </c>
      <c r="B10" s="16">
        <f>SUM(B12:B24)</f>
        <v>26947739</v>
      </c>
      <c r="C10" s="17">
        <f t="shared" ref="C10:F10" si="1">SUM(C12:C24)</f>
        <v>291178337</v>
      </c>
      <c r="D10" s="17">
        <f t="shared" si="1"/>
        <v>295198435</v>
      </c>
      <c r="E10" s="16">
        <f t="shared" si="1"/>
        <v>22927641</v>
      </c>
      <c r="F10" s="16">
        <f t="shared" si="1"/>
        <v>-4020098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1" customFormat="1" ht="12.95" customHeight="1" x14ac:dyDescent="0.25">
      <c r="A12" s="18" t="s">
        <v>12</v>
      </c>
      <c r="B12" s="19">
        <f>SUM('[1]1ESF'!C14)</f>
        <v>23157974</v>
      </c>
      <c r="C12" s="20">
        <f>SUM('[2]BALANZA AC.'!I15:I21)+'[2]BALANZA AC.'!G15+'[2]BALANZA AC.'!G16+'[2]BALANZA AC.'!G17+'[2]BALANZA AC.'!G18+'[2]BALANZA AC.'!G19+'[2]BALANZA AC.'!G20+'[2]BALANZA AC.'!G21-'[1]1ESF'!C14</f>
        <v>288643410</v>
      </c>
      <c r="D12" s="20">
        <f>SUM('[2]BALANZA AC.'!J15:J21)+'[2]AJUSTES DE CONSOLIDACIÓN'!F69</f>
        <v>293927345</v>
      </c>
      <c r="E12" s="19">
        <f>SUM(B12+C12-D12)</f>
        <v>17874039</v>
      </c>
      <c r="F12" s="19">
        <f>SUM(E12-B12)</f>
        <v>-5283935</v>
      </c>
    </row>
    <row r="13" spans="1:6" s="21" customFormat="1" ht="12.95" customHeight="1" x14ac:dyDescent="0.25">
      <c r="A13" s="18"/>
      <c r="B13" s="19"/>
      <c r="C13" s="19"/>
      <c r="D13" s="19"/>
      <c r="E13" s="19"/>
      <c r="F13" s="19"/>
    </row>
    <row r="14" spans="1:6" s="21" customFormat="1" ht="12.95" customHeight="1" x14ac:dyDescent="0.25">
      <c r="A14" s="18" t="s">
        <v>13</v>
      </c>
      <c r="B14" s="19">
        <f>SUM('[1]1ESF'!C17)</f>
        <v>0</v>
      </c>
      <c r="C14" s="19">
        <f>SUM('[2]BALANZA AC.'!I22:I28)+'[2]BALANZA AC.'!G22+'[2]BALANZA AC.'!G23+'[2]BALANZA AC.'!G24+'[2]BALANZA AC.'!G25+'[2]BALANZA AC.'!G26+'[2]BALANZA AC.'!G27+'[2]BALANZA AC.'!G28-'[1]1ESF'!C17</f>
        <v>1634927</v>
      </c>
      <c r="D14" s="19">
        <f>SUM('[2]BALANZA AC.'!J22:J28)+'[2]AJUSTES DE CONSOLIDACIÓN'!F70</f>
        <v>471090</v>
      </c>
      <c r="E14" s="19">
        <f>SUM(B14+C14-D14)</f>
        <v>1163837</v>
      </c>
      <c r="F14" s="19">
        <f>SUM(E14-B14)</f>
        <v>1163837</v>
      </c>
    </row>
    <row r="15" spans="1:6" s="21" customFormat="1" ht="12.95" customHeight="1" x14ac:dyDescent="0.25">
      <c r="A15" s="18"/>
      <c r="B15" s="19"/>
      <c r="C15" s="19"/>
      <c r="D15" s="19"/>
      <c r="E15" s="19"/>
      <c r="F15" s="19"/>
    </row>
    <row r="16" spans="1:6" s="21" customFormat="1" ht="12.95" customHeight="1" x14ac:dyDescent="0.25">
      <c r="A16" s="18" t="s">
        <v>14</v>
      </c>
      <c r="B16" s="19">
        <f>SUM('[1]1ESF'!C20)</f>
        <v>0</v>
      </c>
      <c r="C16" s="19">
        <f>SUM('[2]BALANZA AC.'!I29:I33)+'[2]BALANZA AC.'!G29+'[2]BALANZA AC.'!G30+'[2]BALANZA AC.'!G31+'[2]BALANZA AC.'!G32+'[2]BALANZA AC.'!G33-'[1]1ESF'!C20</f>
        <v>0</v>
      </c>
      <c r="D16" s="19">
        <f>SUM('[2]BALANZA AC.'!J29:J33)</f>
        <v>0</v>
      </c>
      <c r="E16" s="19">
        <f>SUM(B16+C16-D16)</f>
        <v>0</v>
      </c>
      <c r="F16" s="19">
        <f>SUM(E16-B16)</f>
        <v>0</v>
      </c>
    </row>
    <row r="17" spans="1:8" s="21" customFormat="1" ht="12.95" customHeight="1" x14ac:dyDescent="0.25">
      <c r="A17" s="18"/>
      <c r="B17" s="19"/>
      <c r="C17" s="19"/>
      <c r="D17" s="19"/>
      <c r="E17" s="19"/>
      <c r="F17" s="19"/>
    </row>
    <row r="18" spans="1:8" s="21" customFormat="1" ht="12.95" customHeight="1" x14ac:dyDescent="0.25">
      <c r="A18" s="18" t="s">
        <v>15</v>
      </c>
      <c r="B18" s="19">
        <f>SUM('[1]1ESF'!C23)</f>
        <v>0</v>
      </c>
      <c r="C18" s="19">
        <f>SUM('[2]BALANZA AC.'!I34)+'[2]BALANZA AC.'!G34-'[1]1ESF'!C23</f>
        <v>0</v>
      </c>
      <c r="D18" s="19">
        <f>SUM('[2]BALANZA AC.'!J34)</f>
        <v>0</v>
      </c>
      <c r="E18" s="19">
        <f>SUM(B18+C18-D18)</f>
        <v>0</v>
      </c>
      <c r="F18" s="19">
        <f>SUM(E18-B18)</f>
        <v>0</v>
      </c>
    </row>
    <row r="19" spans="1:8" s="21" customFormat="1" ht="12.95" customHeight="1" x14ac:dyDescent="0.25">
      <c r="A19" s="18"/>
      <c r="B19" s="19"/>
      <c r="C19" s="19"/>
      <c r="D19" s="19"/>
      <c r="E19" s="19"/>
      <c r="F19" s="19"/>
    </row>
    <row r="20" spans="1:8" s="21" customFormat="1" ht="12.95" customHeight="1" x14ac:dyDescent="0.25">
      <c r="A20" s="18" t="s">
        <v>16</v>
      </c>
      <c r="B20" s="19">
        <f>SUM('[1]1ESF'!C26)</f>
        <v>3789765</v>
      </c>
      <c r="C20" s="19">
        <f>SUM('[2]BALANZA AC.'!I35)+'[2]BALANZA AC.'!G35-'[1]1ESF'!C26</f>
        <v>900000</v>
      </c>
      <c r="D20" s="19">
        <f>SUM('[2]BALANZA AC.'!J35)</f>
        <v>800000</v>
      </c>
      <c r="E20" s="19">
        <f>SUM(B20+C20-D20)</f>
        <v>3889765</v>
      </c>
      <c r="F20" s="19">
        <f>SUM(E20-B20)</f>
        <v>100000</v>
      </c>
    </row>
    <row r="21" spans="1:8" s="21" customFormat="1" ht="12.95" customHeight="1" x14ac:dyDescent="0.25">
      <c r="A21" s="18"/>
      <c r="B21" s="19"/>
      <c r="C21" s="19"/>
      <c r="D21" s="19"/>
      <c r="E21" s="19"/>
      <c r="F21" s="19"/>
    </row>
    <row r="22" spans="1:8" s="21" customFormat="1" ht="12.95" customHeight="1" x14ac:dyDescent="0.25">
      <c r="A22" s="18" t="s">
        <v>17</v>
      </c>
      <c r="B22" s="19">
        <f>SUM('[1]1ESF'!C29)</f>
        <v>0</v>
      </c>
      <c r="C22" s="19">
        <v>0</v>
      </c>
      <c r="D22" s="19">
        <v>0</v>
      </c>
      <c r="E22" s="19">
        <f>SUM(B22+C22-D22)</f>
        <v>0</v>
      </c>
      <c r="F22" s="19">
        <f>SUM(E22-B22)</f>
        <v>0</v>
      </c>
    </row>
    <row r="23" spans="1:8" s="21" customFormat="1" ht="12.95" customHeight="1" x14ac:dyDescent="0.25">
      <c r="A23" s="18"/>
      <c r="B23" s="19"/>
      <c r="C23" s="19"/>
      <c r="D23" s="19"/>
      <c r="E23" s="19"/>
      <c r="F23" s="19"/>
    </row>
    <row r="24" spans="1:8" s="21" customFormat="1" ht="12.95" customHeight="1" x14ac:dyDescent="0.25">
      <c r="A24" s="18" t="s">
        <v>18</v>
      </c>
      <c r="B24" s="19">
        <f>SUM('[1]1ESF'!C32)</f>
        <v>0</v>
      </c>
      <c r="C24" s="19">
        <v>0</v>
      </c>
      <c r="D24" s="19">
        <v>0</v>
      </c>
      <c r="E24" s="19">
        <f>SUM(B24+C24-D24)</f>
        <v>0</v>
      </c>
      <c r="F24" s="19">
        <f>SUM(E24-B24)</f>
        <v>0</v>
      </c>
    </row>
    <row r="25" spans="1:8" s="21" customFormat="1" ht="12.95" customHeight="1" x14ac:dyDescent="0.25">
      <c r="A25" s="18"/>
      <c r="B25" s="19"/>
      <c r="C25" s="19"/>
      <c r="D25" s="19"/>
      <c r="E25" s="19"/>
      <c r="F25" s="19"/>
    </row>
    <row r="26" spans="1:8" s="21" customFormat="1" ht="12.95" customHeight="1" x14ac:dyDescent="0.25">
      <c r="A26" s="18"/>
      <c r="B26" s="9"/>
      <c r="C26" s="9"/>
      <c r="D26" s="9"/>
      <c r="E26" s="9"/>
      <c r="F26" s="9"/>
    </row>
    <row r="27" spans="1:8" s="7" customFormat="1" ht="15" customHeight="1" x14ac:dyDescent="0.25">
      <c r="A27" s="15" t="s">
        <v>19</v>
      </c>
      <c r="B27" s="16">
        <f>SUM(B29:B45)</f>
        <v>75354781</v>
      </c>
      <c r="C27" s="17">
        <f>SUM(C29:C45)</f>
        <v>0</v>
      </c>
      <c r="D27" s="17">
        <f>SUM(D29:D45)</f>
        <v>0</v>
      </c>
      <c r="E27" s="16">
        <f>SUM(E29:E45)</f>
        <v>75354781</v>
      </c>
      <c r="F27" s="16">
        <f>SUM(F29:F45)</f>
        <v>0</v>
      </c>
    </row>
    <row r="28" spans="1:8" s="7" customFormat="1" ht="12.95" customHeight="1" x14ac:dyDescent="0.2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 x14ac:dyDescent="0.25">
      <c r="A29" s="18" t="s">
        <v>20</v>
      </c>
      <c r="B29" s="19">
        <f>SUM('[1]1ESF'!C41)</f>
        <v>0</v>
      </c>
      <c r="C29" s="19">
        <f>SUM('[2]BALANZA AC.'!I36:I39)+'[2]BALANZA AC.'!G36+'[2]BALANZA AC.'!G37+'[2]BALANZA AC.'!G38+'[2]BALANZA AC.'!G39-'[1]1ESF'!C41</f>
        <v>0</v>
      </c>
      <c r="D29" s="19">
        <f>SUM('[2]BALANZA AC.'!J36:J39)</f>
        <v>0</v>
      </c>
      <c r="E29" s="19">
        <f>SUM(B29+C29-D29)</f>
        <v>0</v>
      </c>
      <c r="F29" s="19">
        <f>SUM(E29-B29)</f>
        <v>0</v>
      </c>
    </row>
    <row r="30" spans="1:8" s="21" customFormat="1" ht="12.95" customHeight="1" x14ac:dyDescent="0.25">
      <c r="A30" s="18"/>
      <c r="B30" s="19"/>
      <c r="C30" s="19"/>
      <c r="D30" s="19"/>
      <c r="E30" s="19"/>
      <c r="F30" s="19"/>
    </row>
    <row r="31" spans="1:8" s="21" customFormat="1" ht="12.95" customHeight="1" x14ac:dyDescent="0.25">
      <c r="A31" s="18" t="s">
        <v>21</v>
      </c>
      <c r="B31" s="19">
        <f>SUM('[1]1ESF'!C44)</f>
        <v>5416000</v>
      </c>
      <c r="C31" s="19">
        <f>SUM('[2]BALANZA AC.'!I40:I44)+'[2]BALANZA AC.'!G40+'[2]BALANZA AC.'!G41+'[2]BALANZA AC.'!G42+'[2]BALANZA AC.'!G43+'[2]BALANZA AC.'!G44-'[1]1ESF'!C44</f>
        <v>0</v>
      </c>
      <c r="D31" s="19">
        <f>SUM('[2]BALANZA AC.'!J40:J44)+'[2]AJUSTES DE CONSOLIDACIÓN'!F71</f>
        <v>0</v>
      </c>
      <c r="E31" s="19">
        <f>SUM(B31+C31-D31)</f>
        <v>5416000</v>
      </c>
      <c r="F31" s="19">
        <f>SUM(E31-B31)</f>
        <v>0</v>
      </c>
    </row>
    <row r="32" spans="1:8" s="21" customFormat="1" ht="12.95" customHeight="1" x14ac:dyDescent="0.25">
      <c r="A32" s="18"/>
      <c r="B32" s="19"/>
      <c r="C32" s="19"/>
      <c r="D32" s="19"/>
      <c r="E32" s="19"/>
      <c r="F32" s="19"/>
    </row>
    <row r="33" spans="1:6" s="21" customFormat="1" ht="12.95" customHeight="1" x14ac:dyDescent="0.25">
      <c r="A33" s="18" t="s">
        <v>22</v>
      </c>
      <c r="B33" s="19">
        <f>SUM('[1]1ESF'!C47)</f>
        <v>0</v>
      </c>
      <c r="C33" s="19">
        <f>SUM('[2]BALANZA AC.'!I45:I50)+'[2]BALANZA AC.'!G45+'[2]BALANZA AC.'!G46+'[2]BALANZA AC.'!G47+'[2]BALANZA AC.'!G48+'[2]BALANZA AC.'!G49+'[2]BALANZA AC.'!G50-'[1]1ESF'!C47</f>
        <v>0</v>
      </c>
      <c r="D33" s="19">
        <f>SUM('[2]BALANZA AC.'!J45:J50)</f>
        <v>0</v>
      </c>
      <c r="E33" s="19">
        <f>SUM(B33+C33-D33)</f>
        <v>0</v>
      </c>
      <c r="F33" s="19">
        <f>SUM(E33-B33)</f>
        <v>0</v>
      </c>
    </row>
    <row r="34" spans="1:6" s="21" customFormat="1" ht="12.95" customHeight="1" x14ac:dyDescent="0.25">
      <c r="A34" s="18"/>
      <c r="B34" s="19"/>
      <c r="C34" s="19"/>
      <c r="D34" s="19"/>
      <c r="E34" s="19"/>
      <c r="F34" s="19"/>
    </row>
    <row r="35" spans="1:6" s="21" customFormat="1" ht="12.95" customHeight="1" x14ac:dyDescent="0.25">
      <c r="A35" s="18" t="s">
        <v>23</v>
      </c>
      <c r="B35" s="19">
        <f>SUM('[1]1ESF'!C50)</f>
        <v>39734148</v>
      </c>
      <c r="C35" s="19">
        <f>SUM('[2]BALANZA AC.'!I51:I58)+'[2]BALANZA AC.'!G51+'[2]BALANZA AC.'!G52+'[2]BALANZA AC.'!G53+'[2]BALANZA AC.'!G54+'[2]BALANZA AC.'!G55+'[2]BALANZA AC.'!G56+'[2]BALANZA AC.'!G57+'[2]BALANZA AC.'!G58-'[1]1ESF'!C50</f>
        <v>0</v>
      </c>
      <c r="D35" s="19">
        <f>SUM('[2]BALANZA AC.'!J51:J58)</f>
        <v>0</v>
      </c>
      <c r="E35" s="19">
        <f>SUM(B35+C35-D35)</f>
        <v>39734148</v>
      </c>
      <c r="F35" s="19">
        <f>SUM(E35-B35)</f>
        <v>0</v>
      </c>
    </row>
    <row r="36" spans="1:6" s="21" customFormat="1" ht="12.95" customHeight="1" x14ac:dyDescent="0.25">
      <c r="A36" s="18"/>
      <c r="B36" s="19"/>
      <c r="C36" s="19"/>
      <c r="D36" s="19"/>
      <c r="E36" s="19"/>
      <c r="F36" s="19"/>
    </row>
    <row r="37" spans="1:6" s="21" customFormat="1" ht="12.95" customHeight="1" x14ac:dyDescent="0.25">
      <c r="A37" s="18" t="s">
        <v>24</v>
      </c>
      <c r="B37" s="19">
        <f>SUM('[1]1ESF'!C53)</f>
        <v>2051229</v>
      </c>
      <c r="C37" s="19">
        <f>SUM('[2]BALANZA AC.'!I59:I63)+'[2]BALANZA AC.'!G59+'[2]BALANZA AC.'!G60+'[2]BALANZA AC.'!G61+'[2]BALANZA AC.'!G62+'[2]BALANZA AC.'!G63-'[1]1ESF'!C53</f>
        <v>0</v>
      </c>
      <c r="D37" s="19">
        <f>SUM('[2]BALANZA AC.'!J59:J63)</f>
        <v>0</v>
      </c>
      <c r="E37" s="19">
        <f>SUM(B37+C37-D37)</f>
        <v>2051229</v>
      </c>
      <c r="F37" s="19">
        <f>SUM(E37-B37)</f>
        <v>0</v>
      </c>
    </row>
    <row r="38" spans="1:6" s="21" customFormat="1" ht="12.95" customHeight="1" x14ac:dyDescent="0.25">
      <c r="A38" s="18"/>
      <c r="B38" s="19"/>
      <c r="C38" s="19"/>
      <c r="D38" s="19"/>
      <c r="E38" s="19"/>
      <c r="F38" s="19"/>
    </row>
    <row r="39" spans="1:6" s="21" customFormat="1" ht="12.95" customHeight="1" x14ac:dyDescent="0.25">
      <c r="A39" s="18" t="s">
        <v>25</v>
      </c>
      <c r="B39" s="19">
        <f>SUM('[1]1ESF'!C56)</f>
        <v>-9786109</v>
      </c>
      <c r="C39" s="19">
        <f>SUM('[2]BALANZA AC.'!I64:I65)</f>
        <v>0</v>
      </c>
      <c r="D39" s="19">
        <f>SUM('[2]BALANZA AC.'!J64:J65)+'[2]BALANZA AC.'!H64+'[2]BALANZA AC.'!H65+'[1]1ESF'!C56</f>
        <v>0</v>
      </c>
      <c r="E39" s="19">
        <f>SUM(B39+C39-D39)</f>
        <v>-9786109</v>
      </c>
      <c r="F39" s="19">
        <f>SUM(E39-B39)</f>
        <v>0</v>
      </c>
    </row>
    <row r="40" spans="1:6" s="21" customFormat="1" ht="12.95" customHeight="1" x14ac:dyDescent="0.25">
      <c r="A40" s="18"/>
      <c r="B40" s="19"/>
      <c r="C40" s="19"/>
      <c r="D40" s="19"/>
      <c r="E40" s="19"/>
      <c r="F40" s="19"/>
    </row>
    <row r="41" spans="1:6" s="21" customFormat="1" ht="12.95" customHeight="1" x14ac:dyDescent="0.25">
      <c r="A41" s="18" t="s">
        <v>26</v>
      </c>
      <c r="B41" s="19">
        <f>SUM('[1]1ESF'!C59)</f>
        <v>37529544</v>
      </c>
      <c r="C41" s="19">
        <f>SUM('[2]BALANZA AC.'!I66:I70)+'[2]BALANZA AC.'!G66+'[2]BALANZA AC.'!G67+'[2]BALANZA AC.'!G68+'[2]BALANZA AC.'!G69+'[2]BALANZA AC.'!G70-'[1]1ESF'!C59</f>
        <v>0</v>
      </c>
      <c r="D41" s="19">
        <f>SUM('[2]BALANZA AC.'!J66:J70)</f>
        <v>0</v>
      </c>
      <c r="E41" s="19">
        <f>SUM(B41+C41-D41)</f>
        <v>37529544</v>
      </c>
      <c r="F41" s="19">
        <f>SUM(E41-B41)</f>
        <v>0</v>
      </c>
    </row>
    <row r="42" spans="1:6" s="21" customFormat="1" ht="12.95" customHeight="1" x14ac:dyDescent="0.25">
      <c r="A42" s="18"/>
      <c r="B42" s="19"/>
      <c r="C42" s="19"/>
      <c r="D42" s="19"/>
      <c r="E42" s="19"/>
      <c r="F42" s="19"/>
    </row>
    <row r="43" spans="1:6" s="21" customFormat="1" ht="12.95" customHeight="1" x14ac:dyDescent="0.25">
      <c r="A43" s="18" t="s">
        <v>27</v>
      </c>
      <c r="B43" s="19">
        <f>SUM('[1]1ESF'!C62)</f>
        <v>0</v>
      </c>
      <c r="C43" s="19">
        <v>0</v>
      </c>
      <c r="D43" s="19"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 x14ac:dyDescent="0.25">
      <c r="A44" s="18"/>
      <c r="B44" s="19"/>
      <c r="C44" s="19"/>
      <c r="D44" s="19"/>
      <c r="E44" s="19"/>
      <c r="F44" s="19"/>
    </row>
    <row r="45" spans="1:6" s="21" customFormat="1" ht="12.95" customHeight="1" x14ac:dyDescent="0.25">
      <c r="A45" s="18" t="s">
        <v>28</v>
      </c>
      <c r="B45" s="19">
        <f>SUM('[1]1ESF'!C65)</f>
        <v>409969</v>
      </c>
      <c r="C45" s="19">
        <f>SUM('[2]BALANZA AC.'!I71:I72)+'[2]BALANZA AC.'!G71+'[2]BALANZA AC.'!G72-'[1]1ESF'!C65</f>
        <v>0</v>
      </c>
      <c r="D45" s="19">
        <f>SUM('[2]BALANZA AC.'!J71:J72)</f>
        <v>0</v>
      </c>
      <c r="E45" s="19">
        <f>SUM(B45+C45-D45)</f>
        <v>409969</v>
      </c>
      <c r="F45" s="19">
        <f>SUM(E45-B45)</f>
        <v>0</v>
      </c>
    </row>
    <row r="46" spans="1:6" s="21" customFormat="1" ht="5.25" customHeight="1" x14ac:dyDescent="0.25">
      <c r="A46" s="22"/>
      <c r="B46" s="23"/>
      <c r="C46" s="23"/>
      <c r="D46" s="23"/>
      <c r="E46" s="24"/>
      <c r="F46" s="23"/>
    </row>
    <row r="47" spans="1:6" s="2" customFormat="1" ht="13.5" customHeight="1" x14ac:dyDescent="0.2">
      <c r="A47" s="25" t="s">
        <v>29</v>
      </c>
      <c r="B47" s="26"/>
      <c r="C47" s="26"/>
    </row>
    <row r="48" spans="1:6" x14ac:dyDescent="0.25">
      <c r="A48" s="26"/>
      <c r="B48" s="26"/>
      <c r="C48" s="26"/>
    </row>
    <row r="49" spans="1:6" x14ac:dyDescent="0.25">
      <c r="A49" s="26"/>
      <c r="B49" s="26"/>
      <c r="C49" s="26"/>
    </row>
    <row r="50" spans="1:6" x14ac:dyDescent="0.25">
      <c r="A50" s="26"/>
      <c r="B50" s="26"/>
      <c r="C50" s="26"/>
    </row>
    <row r="51" spans="1:6" x14ac:dyDescent="0.25">
      <c r="A51" s="26"/>
      <c r="B51" s="26"/>
      <c r="C51" s="26"/>
      <c r="E51" s="27"/>
      <c r="F51" s="28"/>
    </row>
    <row r="52" spans="1:6" x14ac:dyDescent="0.25">
      <c r="A52" s="26"/>
      <c r="B52" s="26"/>
      <c r="C52" s="26"/>
      <c r="E52" s="27"/>
      <c r="F52" s="28"/>
    </row>
    <row r="53" spans="1:6" x14ac:dyDescent="0.25">
      <c r="A53" s="26"/>
      <c r="B53" s="26"/>
      <c r="C53" s="26"/>
      <c r="E53" s="29"/>
      <c r="F53" s="28"/>
    </row>
    <row r="54" spans="1:6" x14ac:dyDescent="0.25">
      <c r="A54" s="26"/>
      <c r="B54" s="26"/>
      <c r="C54" s="26"/>
    </row>
    <row r="55" spans="1:6" x14ac:dyDescent="0.25">
      <c r="A55" s="26"/>
      <c r="B55" s="26"/>
      <c r="C55" s="26"/>
    </row>
    <row r="56" spans="1:6" x14ac:dyDescent="0.25">
      <c r="A56" s="26"/>
      <c r="B56" s="26"/>
      <c r="C56" s="26"/>
    </row>
    <row r="57" spans="1:6" x14ac:dyDescent="0.25">
      <c r="A57" s="26"/>
      <c r="B57" s="26"/>
      <c r="C57" s="26"/>
    </row>
    <row r="58" spans="1:6" x14ac:dyDescent="0.25">
      <c r="A58" s="26"/>
      <c r="B58" s="26"/>
      <c r="C58" s="26"/>
    </row>
    <row r="59" spans="1:6" x14ac:dyDescent="0.25">
      <c r="A59" s="26"/>
      <c r="B59" s="26"/>
      <c r="C59" s="26"/>
    </row>
    <row r="60" spans="1:6" x14ac:dyDescent="0.25">
      <c r="A60" s="26"/>
      <c r="B60" s="26"/>
      <c r="C60" s="26"/>
    </row>
    <row r="61" spans="1:6" x14ac:dyDescent="0.25">
      <c r="A61" s="26"/>
      <c r="B61" s="26"/>
      <c r="C61" s="26"/>
    </row>
    <row r="62" spans="1:6" x14ac:dyDescent="0.25">
      <c r="A62" s="26"/>
      <c r="B62" s="26"/>
      <c r="C62" s="26"/>
    </row>
    <row r="63" spans="1:6" x14ac:dyDescent="0.25">
      <c r="A63" s="26"/>
      <c r="B63" s="26"/>
      <c r="C63" s="26"/>
    </row>
    <row r="64" spans="1:6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  <row r="100" spans="1:3" x14ac:dyDescent="0.25">
      <c r="A100" s="26"/>
      <c r="B100" s="26"/>
      <c r="C100" s="26"/>
    </row>
    <row r="101" spans="1:3" x14ac:dyDescent="0.25">
      <c r="A101" s="26"/>
      <c r="B101" s="26"/>
      <c r="C101" s="26"/>
    </row>
    <row r="102" spans="1:3" x14ac:dyDescent="0.25">
      <c r="A102" s="26"/>
      <c r="B102" s="26"/>
      <c r="C102" s="26"/>
    </row>
    <row r="103" spans="1:3" x14ac:dyDescent="0.25">
      <c r="A103" s="26"/>
      <c r="B103" s="26"/>
      <c r="C103" s="26"/>
    </row>
    <row r="104" spans="1:3" x14ac:dyDescent="0.25">
      <c r="A104" s="26"/>
      <c r="B104" s="26"/>
      <c r="C104" s="26"/>
    </row>
    <row r="105" spans="1:3" x14ac:dyDescent="0.25">
      <c r="A105" s="26"/>
      <c r="B105" s="26"/>
      <c r="C105" s="26"/>
    </row>
    <row r="106" spans="1:3" x14ac:dyDescent="0.25">
      <c r="A106" s="26"/>
      <c r="B106" s="26"/>
      <c r="C106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2024-06-11T16:25:47Z</dcterms:created>
  <dcterms:modified xsi:type="dcterms:W3CDTF">2024-06-11T16:25:48Z</dcterms:modified>
</cp:coreProperties>
</file>