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8F897AC-49FC-4760-95F4-D1C861DE4F1D}" xr6:coauthVersionLast="40" xr6:coauthVersionMax="40" xr10:uidLastSave="{00000000-0000-0000-0000-000000000000}"/>
  <bookViews>
    <workbookView xWindow="0" yWindow="0" windowWidth="25200" windowHeight="11775" xr2:uid="{E6094055-10F1-4364-841E-5FA5DB316981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 s="1"/>
  <c r="E64" i="1"/>
  <c r="D63" i="1"/>
  <c r="D60" i="1"/>
  <c r="D59" i="1" s="1"/>
  <c r="E59" i="1"/>
  <c r="D58" i="1"/>
  <c r="D57" i="1"/>
  <c r="D56" i="1"/>
  <c r="D55" i="1"/>
  <c r="D54" i="1"/>
  <c r="D53" i="1" s="1"/>
  <c r="E53" i="1"/>
  <c r="D52" i="1"/>
  <c r="D51" i="1"/>
  <c r="D50" i="1"/>
  <c r="D49" i="1" s="1"/>
  <c r="E49" i="1"/>
  <c r="D48" i="1"/>
  <c r="D47" i="1"/>
  <c r="D46" i="1"/>
  <c r="D45" i="1"/>
  <c r="D44" i="1"/>
  <c r="D43" i="1"/>
  <c r="D42" i="1"/>
  <c r="D41" i="1"/>
  <c r="D40" i="1"/>
  <c r="D39" i="1" s="1"/>
  <c r="E39" i="1"/>
  <c r="D38" i="1"/>
  <c r="D37" i="1"/>
  <c r="D36" i="1"/>
  <c r="D35" i="1" s="1"/>
  <c r="D67" i="1" s="1"/>
  <c r="E35" i="1"/>
  <c r="E67" i="1" s="1"/>
  <c r="E30" i="1"/>
  <c r="E70" i="1" s="1"/>
  <c r="D28" i="1"/>
  <c r="D27" i="1"/>
  <c r="D26" i="1"/>
  <c r="D25" i="1"/>
  <c r="D24" i="1"/>
  <c r="E23" i="1"/>
  <c r="D23" i="1"/>
  <c r="D21" i="1"/>
  <c r="D20" i="1"/>
  <c r="E19" i="1"/>
  <c r="D19" i="1"/>
  <c r="D17" i="1"/>
  <c r="D16" i="1"/>
  <c r="D15" i="1"/>
  <c r="D14" i="1"/>
  <c r="D10" i="1" s="1"/>
  <c r="D30" i="1" s="1"/>
  <c r="D13" i="1"/>
  <c r="D11" i="1"/>
  <c r="E10" i="1"/>
  <c r="A4" i="1"/>
  <c r="A2" i="1"/>
  <c r="D70" i="1" l="1"/>
</calcChain>
</file>

<file path=xl/sharedStrings.xml><?xml version="1.0" encoding="utf-8"?>
<sst xmlns="http://schemas.openxmlformats.org/spreadsheetml/2006/main" count="60" uniqueCount="60">
  <si>
    <t>GOBIERNO CONSTITUCIONAL DEL ESTADO DE CHIAPAS</t>
  </si>
  <si>
    <t>ESTADO DE ACTIVIDADES CONSOLIDADO</t>
  </si>
  <si>
    <t>( Cifras en Pesos )</t>
  </si>
  <si>
    <t>CONCEPTO</t>
  </si>
  <si>
    <t>MAR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</si>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</sst>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C5624F55-54C6-4B00-91A0-95BF912308B7}"/>
    <cellStyle name="Normal 2 2" xfId="2" xr:uid="{70E252D9-7548-4B04-BB9F-41B7EED21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2024</v>
          </cell>
        </row>
        <row r="123">
          <cell r="L123">
            <v>262641143</v>
          </cell>
        </row>
        <row r="126">
          <cell r="L126">
            <v>0</v>
          </cell>
        </row>
        <row r="127">
          <cell r="L127">
            <v>0</v>
          </cell>
        </row>
        <row r="128">
          <cell r="L128">
            <v>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2</v>
          </cell>
        </row>
        <row r="170">
          <cell r="K170">
            <v>76868542</v>
          </cell>
        </row>
        <row r="171">
          <cell r="K171">
            <v>3117718</v>
          </cell>
        </row>
        <row r="172">
          <cell r="K172">
            <v>99082202</v>
          </cell>
        </row>
        <row r="173">
          <cell r="K173">
            <v>20821600</v>
          </cell>
        </row>
        <row r="174">
          <cell r="K174">
            <v>14660602</v>
          </cell>
        </row>
        <row r="175">
          <cell r="K175">
            <v>2738337</v>
          </cell>
        </row>
        <row r="176">
          <cell r="K176">
            <v>121246</v>
          </cell>
        </row>
        <row r="177">
          <cell r="K177">
            <v>187223</v>
          </cell>
        </row>
        <row r="178">
          <cell r="K178">
            <v>0</v>
          </cell>
        </row>
        <row r="179">
          <cell r="K179">
            <v>241785</v>
          </cell>
        </row>
        <row r="180">
          <cell r="K180">
            <v>2063</v>
          </cell>
        </row>
        <row r="181">
          <cell r="K181">
            <v>575138</v>
          </cell>
        </row>
        <row r="182">
          <cell r="K182">
            <v>341</v>
          </cell>
        </row>
        <row r="183">
          <cell r="K183">
            <v>0</v>
          </cell>
        </row>
        <row r="184">
          <cell r="K184">
            <v>115730</v>
          </cell>
        </row>
        <row r="185">
          <cell r="K185">
            <v>2400864</v>
          </cell>
        </row>
        <row r="186">
          <cell r="K186">
            <v>4466322</v>
          </cell>
        </row>
        <row r="187">
          <cell r="K187">
            <v>0</v>
          </cell>
        </row>
        <row r="188">
          <cell r="K188">
            <v>500</v>
          </cell>
        </row>
        <row r="189">
          <cell r="K189">
            <v>11872852</v>
          </cell>
        </row>
        <row r="190">
          <cell r="K190">
            <v>1908</v>
          </cell>
        </row>
        <row r="191">
          <cell r="K191">
            <v>717669</v>
          </cell>
        </row>
        <row r="192">
          <cell r="K192">
            <v>22616</v>
          </cell>
        </row>
        <row r="193">
          <cell r="K193">
            <v>3060601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14022</v>
          </cell>
        </row>
        <row r="230">
          <cell r="K230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>
        <row r="3">
          <cell r="A3" t="str">
            <v>PODER JUDICIAL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C7BA-B24B-439E-8ACF-7047CE5FEA75}">
  <sheetPr>
    <tabColor theme="0" tint="-0.14999847407452621"/>
    <pageSetUpPr fitToPage="1"/>
  </sheetPr>
  <dimension ref="A1:E80"/>
  <sheetViews>
    <sheetView showGridLines="0" tabSelected="1" topLeftCell="A40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tr">
        <f>'[1]ESF (cuentas)'!A3:G3</f>
        <v>PODER JUDICIAL</v>
      </c>
      <c r="B2" s="1"/>
      <c r="C2" s="1"/>
      <c r="D2" s="1"/>
      <c r="E2" s="1"/>
    </row>
    <row r="3" spans="1:5" s="2" customFormat="1" ht="12.75" x14ac:dyDescent="0.2">
      <c r="A3" s="1" t="s">
        <v>1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MARZO DE 2024</v>
      </c>
      <c r="B4" s="3"/>
      <c r="C4" s="3"/>
      <c r="D4" s="3"/>
      <c r="E4" s="3"/>
    </row>
    <row r="5" spans="1:5" s="2" customFormat="1" ht="12.75" x14ac:dyDescent="0.2">
      <c r="A5" s="3" t="s">
        <v>2</v>
      </c>
      <c r="B5" s="3"/>
      <c r="C5" s="3"/>
      <c r="D5" s="3"/>
      <c r="E5" s="3"/>
    </row>
    <row r="6" spans="1:5" s="2" customFormat="1" ht="21.95" customHeight="1" x14ac:dyDescent="0.2">
      <c r="A6" s="4" t="s">
        <v>3</v>
      </c>
      <c r="B6" s="5"/>
      <c r="C6" s="5"/>
      <c r="D6" s="6" t="s">
        <v>4</v>
      </c>
      <c r="E6" s="7" t="s">
        <v>5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6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7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8</v>
      </c>
      <c r="D11" s="17">
        <f>SUM('[1]BALANZA AC.'!L126:L132)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9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10</v>
      </c>
      <c r="D13" s="17">
        <f>SUM('[1]BALANZA AC.'!L133)</f>
        <v>0</v>
      </c>
      <c r="E13" s="17">
        <v>0</v>
      </c>
    </row>
    <row r="14" spans="1:5" s="2" customFormat="1" ht="12.75" x14ac:dyDescent="0.2">
      <c r="A14" s="9"/>
      <c r="B14" s="16"/>
      <c r="C14" s="9" t="s">
        <v>11</v>
      </c>
      <c r="D14" s="17">
        <f>SUM('[1]BALANZA AC.'!L134:L137)</f>
        <v>0</v>
      </c>
      <c r="E14" s="17">
        <v>0</v>
      </c>
    </row>
    <row r="15" spans="1:5" s="2" customFormat="1" ht="12.75" x14ac:dyDescent="0.2">
      <c r="A15" s="9"/>
      <c r="B15" s="16"/>
      <c r="C15" s="9" t="s">
        <v>12</v>
      </c>
      <c r="D15" s="17">
        <f>SUM('[1]BALANZA AC.'!L138)</f>
        <v>0</v>
      </c>
      <c r="E15" s="17">
        <v>0</v>
      </c>
    </row>
    <row r="16" spans="1:5" s="2" customFormat="1" ht="12.75" x14ac:dyDescent="0.2">
      <c r="A16" s="9"/>
      <c r="B16" s="16"/>
      <c r="C16" s="9" t="s">
        <v>13</v>
      </c>
      <c r="D16" s="17">
        <f>SUM('[1]BALANZA AC.'!L139:L145)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14</v>
      </c>
      <c r="D17" s="17">
        <f>SUM('[1]BALANZA AC.'!L146:L149)</f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15</v>
      </c>
      <c r="C19" s="21"/>
      <c r="D19" s="15">
        <f>SUM(D20:D21)</f>
        <v>262641143</v>
      </c>
      <c r="E19" s="15">
        <f>SUM(E20:E21)</f>
        <v>1276915628</v>
      </c>
    </row>
    <row r="20" spans="1:5" s="2" customFormat="1" ht="25.5" x14ac:dyDescent="0.2">
      <c r="A20" s="9"/>
      <c r="B20" s="9"/>
      <c r="C20" s="22" t="s">
        <v>16</v>
      </c>
      <c r="D20" s="17">
        <f>SUM('[1]BALANZA AC.'!L150:L154)</f>
        <v>0</v>
      </c>
      <c r="E20" s="17">
        <v>0</v>
      </c>
    </row>
    <row r="21" spans="1:5" s="2" customFormat="1" ht="12.75" x14ac:dyDescent="0.2">
      <c r="A21" s="9"/>
      <c r="B21" s="9"/>
      <c r="C21" s="9" t="s">
        <v>17</v>
      </c>
      <c r="D21" s="17">
        <f>SUM('[1]BALANZA AC.'!L155:L157)+'[1]BALANZA AC.'!L123-'[1]AJUSTES DE CONSOLIDACIÓN'!J11</f>
        <v>262641143</v>
      </c>
      <c r="E21" s="17">
        <v>1276915628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13"/>
      <c r="B23" s="13" t="s">
        <v>18</v>
      </c>
      <c r="C23" s="14"/>
      <c r="D23" s="15">
        <f>SUM(D24:D28)</f>
        <v>2</v>
      </c>
      <c r="E23" s="15">
        <f>SUM(E24:E28)</f>
        <v>40</v>
      </c>
    </row>
    <row r="24" spans="1:5" s="2" customFormat="1" ht="12.75" x14ac:dyDescent="0.2">
      <c r="A24" s="9"/>
      <c r="B24" s="9"/>
      <c r="C24" s="9" t="s">
        <v>19</v>
      </c>
      <c r="D24" s="17">
        <f>SUM('[1]BALANZA AC.'!L158:L159)</f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20</v>
      </c>
      <c r="D25" s="17">
        <f>SUM('[1]BALANZA AC.'!L160:L164)</f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AC.'!L165)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AC.'!L166)</f>
        <v>0</v>
      </c>
      <c r="E27" s="17">
        <v>0</v>
      </c>
    </row>
    <row r="28" spans="1:5" s="2" customFormat="1" x14ac:dyDescent="0.2">
      <c r="A28" s="23"/>
      <c r="B28" s="8"/>
      <c r="C28" s="9" t="s">
        <v>23</v>
      </c>
      <c r="D28" s="17">
        <f>SUM('[1]BALANZA AC.'!L167:L169)+'[1]AJUSTES DE CONSOLIDACIÓN'!K30+'[1]AJUSTES DE CONSOLIDACIÓN'!K31-'[1]AJUSTES DE CONSOLIDACIÓN'!J28-'[1]AJUSTES DE CONSOLIDACIÓN'!J29</f>
        <v>2</v>
      </c>
      <c r="E28" s="17">
        <v>40</v>
      </c>
    </row>
    <row r="29" spans="1:5" s="2" customFormat="1" ht="12.75" x14ac:dyDescent="0.2">
      <c r="A29" s="24"/>
      <c r="B29" s="16"/>
      <c r="C29" s="16"/>
      <c r="D29" s="20"/>
      <c r="E29" s="20"/>
    </row>
    <row r="30" spans="1:5" s="2" customFormat="1" ht="12.75" x14ac:dyDescent="0.2">
      <c r="A30" s="13"/>
      <c r="B30" s="13" t="s">
        <v>24</v>
      </c>
      <c r="C30" s="14"/>
      <c r="D30" s="15">
        <f>SUM(D10+D19+D23)</f>
        <v>262641145</v>
      </c>
      <c r="E30" s="15">
        <f>SUM(E10+E19+E23)</f>
        <v>1276915668</v>
      </c>
    </row>
    <row r="31" spans="1:5" s="2" customFormat="1" ht="12.75" x14ac:dyDescent="0.2">
      <c r="A31" s="24"/>
      <c r="B31" s="16"/>
      <c r="C31" s="16"/>
      <c r="D31" s="20"/>
      <c r="E31" s="20"/>
    </row>
    <row r="32" spans="1:5" s="2" customFormat="1" ht="3" customHeight="1" x14ac:dyDescent="0.2">
      <c r="A32" s="24"/>
      <c r="B32" s="25"/>
      <c r="C32" s="26"/>
      <c r="D32" s="20"/>
      <c r="E32" s="20"/>
    </row>
    <row r="33" spans="1:5" s="2" customFormat="1" ht="15" customHeight="1" x14ac:dyDescent="0.2">
      <c r="A33" s="10"/>
      <c r="B33" s="10" t="s">
        <v>25</v>
      </c>
      <c r="C33" s="11"/>
      <c r="D33" s="11"/>
      <c r="E33" s="11"/>
    </row>
    <row r="34" spans="1:5" s="2" customFormat="1" ht="5.25" customHeight="1" x14ac:dyDescent="0.2">
      <c r="A34" s="27"/>
      <c r="B34" s="8"/>
      <c r="C34" s="9"/>
      <c r="D34" s="17"/>
      <c r="E34" s="17"/>
    </row>
    <row r="35" spans="1:5" s="2" customFormat="1" ht="12.75" x14ac:dyDescent="0.2">
      <c r="A35" s="13"/>
      <c r="B35" s="13" t="s">
        <v>26</v>
      </c>
      <c r="C35" s="14"/>
      <c r="D35" s="15">
        <f>SUM(D36:D38)</f>
        <v>241075859</v>
      </c>
      <c r="E35" s="15">
        <f>SUM(E36:E38)</f>
        <v>1236962114</v>
      </c>
    </row>
    <row r="36" spans="1:5" s="2" customFormat="1" ht="15" customHeight="1" x14ac:dyDescent="0.2">
      <c r="A36" s="27"/>
      <c r="B36" s="16"/>
      <c r="C36" s="9" t="s">
        <v>27</v>
      </c>
      <c r="D36" s="17">
        <f>SUM('[1]BALANZA AC.'!K170:K175)</f>
        <v>217289001</v>
      </c>
      <c r="E36" s="17">
        <v>1093464099</v>
      </c>
    </row>
    <row r="37" spans="1:5" s="2" customFormat="1" ht="15" customHeight="1" x14ac:dyDescent="0.2">
      <c r="A37" s="24"/>
      <c r="B37" s="16"/>
      <c r="C37" s="9" t="s">
        <v>28</v>
      </c>
      <c r="D37" s="17">
        <f>SUM('[1]BALANZA AC.'!K176:K184)</f>
        <v>1243526</v>
      </c>
      <c r="E37" s="17">
        <v>12435010</v>
      </c>
    </row>
    <row r="38" spans="1:5" s="2" customFormat="1" ht="15" customHeight="1" x14ac:dyDescent="0.2">
      <c r="A38" s="27"/>
      <c r="B38" s="16"/>
      <c r="C38" s="9" t="s">
        <v>29</v>
      </c>
      <c r="D38" s="17">
        <f>SUM('[1]BALANZA AC.'!K185:K193)</f>
        <v>22543332</v>
      </c>
      <c r="E38" s="17">
        <v>131063005</v>
      </c>
    </row>
    <row r="39" spans="1:5" s="2" customFormat="1" ht="12.75" x14ac:dyDescent="0.2">
      <c r="A39" s="13"/>
      <c r="B39" s="13" t="s">
        <v>30</v>
      </c>
      <c r="C39" s="14"/>
      <c r="D39" s="15">
        <f>SUM(D40:D48)</f>
        <v>0</v>
      </c>
      <c r="E39" s="15">
        <f>SUM(E40:E48)</f>
        <v>27985235</v>
      </c>
    </row>
    <row r="40" spans="1:5" s="2" customFormat="1" ht="12.75" x14ac:dyDescent="0.2">
      <c r="A40" s="27"/>
      <c r="B40" s="16"/>
      <c r="C40" s="9" t="s">
        <v>31</v>
      </c>
      <c r="D40" s="17">
        <f>SUM('[1]BALANZA AC.'!K194)</f>
        <v>0</v>
      </c>
      <c r="E40" s="17">
        <v>0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AC.'!K195)</f>
        <v>0</v>
      </c>
      <c r="E41" s="17">
        <v>0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AC.'!K196)</f>
        <v>0</v>
      </c>
      <c r="E42" s="17">
        <v>27985235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AC.'!K197:K200)</f>
        <v>0</v>
      </c>
      <c r="E43" s="17">
        <v>0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AC.'!K201)</f>
        <v>0</v>
      </c>
      <c r="E44" s="17">
        <v>0</v>
      </c>
    </row>
    <row r="45" spans="1:5" s="2" customFormat="1" ht="12.75" x14ac:dyDescent="0.2">
      <c r="A45" s="27"/>
      <c r="B45" s="16"/>
      <c r="C45" s="28" t="s">
        <v>36</v>
      </c>
      <c r="D45" s="17">
        <f>SUM('[1]BALANZA AC.'!K202)</f>
        <v>0</v>
      </c>
      <c r="E45" s="17">
        <v>0</v>
      </c>
    </row>
    <row r="46" spans="1:5" s="2" customFormat="1" ht="12.75" customHeight="1" x14ac:dyDescent="0.2">
      <c r="A46" s="27"/>
      <c r="B46" s="16"/>
      <c r="C46" s="28" t="s">
        <v>37</v>
      </c>
      <c r="D46" s="17">
        <f>SUM('[1]BALANZA AC.'!K203)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AC.'!K204:K208)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AC.'!K209:K210)</f>
        <v>0</v>
      </c>
      <c r="E48" s="17">
        <v>0</v>
      </c>
    </row>
    <row r="49" spans="1:5" s="2" customFormat="1" ht="12.75" x14ac:dyDescent="0.2">
      <c r="A49" s="13"/>
      <c r="B49" s="13" t="s">
        <v>40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7"/>
      <c r="B50" s="16"/>
      <c r="C50" s="9" t="s">
        <v>41</v>
      </c>
      <c r="D50" s="17">
        <f>SUM('[1]BALANZA AC.'!K211:K212)</f>
        <v>0</v>
      </c>
      <c r="E50" s="17">
        <v>0</v>
      </c>
    </row>
    <row r="51" spans="1:5" s="2" customFormat="1" ht="12.75" x14ac:dyDescent="0.2">
      <c r="A51" s="24"/>
      <c r="B51" s="16"/>
      <c r="C51" s="9" t="s">
        <v>42</v>
      </c>
      <c r="D51" s="17">
        <f>SUM('[1]BALANZA AC.'!K213)</f>
        <v>0</v>
      </c>
      <c r="E51" s="17">
        <v>0</v>
      </c>
    </row>
    <row r="52" spans="1:5" s="2" customFormat="1" ht="12.75" customHeight="1" x14ac:dyDescent="0.2">
      <c r="A52" s="24"/>
      <c r="B52" s="16"/>
      <c r="C52" s="9" t="s">
        <v>43</v>
      </c>
      <c r="D52" s="17">
        <f>SUM('[1]BALANZA AC.'!K214)</f>
        <v>0</v>
      </c>
      <c r="E52" s="17">
        <v>0</v>
      </c>
    </row>
    <row r="53" spans="1:5" s="2" customFormat="1" ht="12.75" x14ac:dyDescent="0.2">
      <c r="A53" s="13"/>
      <c r="B53" s="13" t="s">
        <v>44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29"/>
      <c r="B54" s="8"/>
      <c r="C54" s="9" t="s">
        <v>45</v>
      </c>
      <c r="D54" s="17">
        <f>SUM('[1]BALANZA AC.'!K215)</f>
        <v>0</v>
      </c>
      <c r="E54" s="17"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AC.'!K216)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AC.'!K217)</f>
        <v>0</v>
      </c>
      <c r="E56" s="17">
        <v>0</v>
      </c>
    </row>
    <row r="57" spans="1:5" s="2" customFormat="1" ht="15" customHeight="1" x14ac:dyDescent="0.2">
      <c r="A57" s="29"/>
      <c r="B57" s="8"/>
      <c r="C57" s="9" t="s">
        <v>48</v>
      </c>
      <c r="D57" s="17">
        <f>SUM('[1]BALANZA AC.'!K218)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AC.'!K219:K220)</f>
        <v>0</v>
      </c>
      <c r="E58" s="17">
        <v>0</v>
      </c>
    </row>
    <row r="59" spans="1:5" s="2" customFormat="1" ht="12.75" x14ac:dyDescent="0.2">
      <c r="A59" s="13"/>
      <c r="B59" s="13" t="s">
        <v>50</v>
      </c>
      <c r="C59" s="14"/>
      <c r="D59" s="15">
        <f>SUM(D60:D63)</f>
        <v>14022</v>
      </c>
      <c r="E59" s="15">
        <f>SUM(E60:E63)</f>
        <v>1183258</v>
      </c>
    </row>
    <row r="60" spans="1:5" s="2" customFormat="1" ht="12.75" x14ac:dyDescent="0.2">
      <c r="A60" s="9"/>
      <c r="B60" s="16"/>
      <c r="C60" s="9" t="s">
        <v>51</v>
      </c>
      <c r="D60" s="17">
        <f>SUM('[1]BALANZA AC.'!K221:K224)</f>
        <v>0</v>
      </c>
      <c r="E60" s="17">
        <v>0</v>
      </c>
    </row>
    <row r="61" spans="1:5" s="2" customFormat="1" ht="12.75" customHeight="1" x14ac:dyDescent="0.2">
      <c r="A61" s="9"/>
      <c r="B61" s="16"/>
      <c r="C61" s="9" t="s">
        <v>52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54</v>
      </c>
      <c r="D63" s="17">
        <f>SUM('[1]BALANZA AC.'!K225:K229)</f>
        <v>14022</v>
      </c>
      <c r="E63" s="17">
        <v>1183258</v>
      </c>
    </row>
    <row r="64" spans="1:5" s="2" customFormat="1" ht="12.75" x14ac:dyDescent="0.2">
      <c r="A64" s="13"/>
      <c r="B64" s="13" t="s">
        <v>55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56</v>
      </c>
      <c r="D65" s="17">
        <f>SUM('[1]BALANZA AC.'!K230)</f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57</v>
      </c>
      <c r="C67" s="14"/>
      <c r="D67" s="15">
        <f>SUM(D35+D39+D49+D53+D59+D64)</f>
        <v>241089881</v>
      </c>
      <c r="E67" s="15">
        <f>SUM(E35+E39+E49+E53+E59+E64)</f>
        <v>1266130607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0"/>
      <c r="B69" s="30"/>
      <c r="C69" s="30"/>
      <c r="D69" s="31"/>
      <c r="E69" s="31"/>
    </row>
    <row r="70" spans="1:5" s="2" customFormat="1" ht="15.75" x14ac:dyDescent="0.2">
      <c r="A70" s="32"/>
      <c r="B70" s="33" t="s">
        <v>58</v>
      </c>
      <c r="C70" s="34"/>
      <c r="D70" s="35">
        <f>SUM(D30-D67)</f>
        <v>21551264</v>
      </c>
      <c r="E70" s="35">
        <f>SUM(E30-E67)</f>
        <v>10785061</v>
      </c>
    </row>
    <row r="71" spans="1:5" s="2" customFormat="1" ht="3" customHeight="1" x14ac:dyDescent="0.2">
      <c r="A71" s="36"/>
      <c r="B71" s="37"/>
      <c r="C71" s="38"/>
      <c r="D71" s="39"/>
      <c r="E71" s="39"/>
    </row>
    <row r="72" spans="1:5" s="2" customFormat="1" ht="12.75" x14ac:dyDescent="0.2">
      <c r="A72" s="40" t="s">
        <v>59</v>
      </c>
      <c r="B72" s="41"/>
      <c r="C72" s="42"/>
      <c r="E72" s="41"/>
    </row>
    <row r="73" spans="1:5" s="44" customFormat="1" ht="12.75" x14ac:dyDescent="0.2">
      <c r="A73" s="2"/>
      <c r="B73" s="2"/>
      <c r="C73" s="2"/>
      <c r="D73" s="43"/>
      <c r="E73" s="43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E76" s="43"/>
    </row>
    <row r="77" spans="1:5" s="44" customFormat="1" ht="12.75" x14ac:dyDescent="0.2">
      <c r="A77" s="2"/>
      <c r="B77" s="2"/>
      <c r="C77" s="2"/>
      <c r="D77" s="45"/>
      <c r="E77" s="45"/>
    </row>
    <row r="78" spans="1:5" s="44" customFormat="1" ht="12.75" x14ac:dyDescent="0.2">
      <c r="A78" s="2"/>
      <c r="B78" s="2"/>
      <c r="C78" s="46"/>
      <c r="D78" s="47"/>
      <c r="E78" s="48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9"/>
      <c r="D80" s="50"/>
      <c r="E80" s="43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2024-06-11T17:19:26Z</dcterms:created>
  <dcterms:modified xsi:type="dcterms:W3CDTF">2024-06-11T17:19:27Z</dcterms:modified>
</cp:coreProperties>
</file>