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52A9DFE9-FF9A-4D5E-9445-7761D10B3EE2}" xr6:coauthVersionLast="40" xr6:coauthVersionMax="40" xr10:uidLastSave="{00000000-0000-0000-0000-000000000000}"/>
  <bookViews>
    <workbookView xWindow="0" yWindow="0" windowWidth="25200" windowHeight="11775" xr2:uid="{066B0077-94FC-4FC1-B836-927BB047200F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1" l="1"/>
  <c r="G101" i="1"/>
  <c r="E101" i="1"/>
  <c r="D101" i="1"/>
  <c r="F95" i="1"/>
  <c r="F93" i="1"/>
  <c r="F92" i="1"/>
  <c r="F90" i="1"/>
  <c r="F101" i="1" s="1"/>
  <c r="H80" i="1"/>
  <c r="I80" i="1" s="1"/>
  <c r="G80" i="1"/>
  <c r="E80" i="1"/>
  <c r="D80" i="1"/>
  <c r="I77" i="1"/>
  <c r="F77" i="1"/>
  <c r="I75" i="1"/>
  <c r="F75" i="1"/>
  <c r="F80" i="1" s="1"/>
  <c r="I70" i="1"/>
  <c r="F70" i="1"/>
  <c r="I69" i="1"/>
  <c r="H69" i="1"/>
  <c r="G69" i="1"/>
  <c r="E69" i="1"/>
  <c r="F69" i="1" s="1"/>
  <c r="D69" i="1"/>
  <c r="G67" i="1"/>
  <c r="I65" i="1"/>
  <c r="F65" i="1"/>
  <c r="I64" i="1"/>
  <c r="F64" i="1"/>
  <c r="I63" i="1"/>
  <c r="F63" i="1"/>
  <c r="I62" i="1"/>
  <c r="F62" i="1"/>
  <c r="I61" i="1"/>
  <c r="H61" i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G56" i="1"/>
  <c r="F56" i="1"/>
  <c r="E56" i="1"/>
  <c r="D56" i="1"/>
  <c r="I56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H67" i="1" s="1"/>
  <c r="G47" i="1"/>
  <c r="F47" i="1"/>
  <c r="F67" i="1" s="1"/>
  <c r="E47" i="1"/>
  <c r="E67" i="1" s="1"/>
  <c r="D47" i="1"/>
  <c r="D67" i="1" s="1"/>
  <c r="I40" i="1"/>
  <c r="F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I17" i="1" s="1"/>
  <c r="G17" i="1"/>
  <c r="G42" i="1" s="1"/>
  <c r="G72" i="1" s="1"/>
  <c r="E17" i="1"/>
  <c r="E42" i="1" s="1"/>
  <c r="E72" i="1" s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I67" i="1" l="1"/>
  <c r="H42" i="1"/>
  <c r="H72" i="1" l="1"/>
  <c r="I72" i="1" s="1"/>
  <c r="I44" i="1"/>
  <c r="I42" i="1"/>
</calcChain>
</file>

<file path=xl/sharedStrings.xml><?xml version="1.0" encoding="utf-8"?>
<sst xmlns="http://schemas.openxmlformats.org/spreadsheetml/2006/main" count="83" uniqueCount="78">
  <si>
    <t>GOBIERNO CONSTITUCIONAL DEL ESTADO DE CHIAPAS</t>
  </si>
  <si>
    <t>PODER EJECUTIVO</t>
  </si>
  <si>
    <t>ESTADO ANALÍTICO DE INGRESOS DETALLADO CONSOLIDADO</t>
  </si>
  <si>
    <t>DEL 1 DE ENERO AL 31 DE MARZO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</si>
  <si>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</si>
  <si>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</si>
  <si>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</si>
  <si>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</si>
  <si>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</si>
  <si>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</si>
  <si>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</si>
  <si>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</si>
  <si>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</si>
  <si>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</si>
  <si>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</si>
  <si>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</si>
  <si>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</si>
  <si>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</si>
  <si>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</si>
  <si>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</si>
  <si>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</si>
  <si>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</si>
  <si>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</si>
  <si>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</si>
  <si>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</si>
  <si>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</si>
  <si>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</si>
  <si>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</si>
  <si>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</si>
  <si>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</si>
  <si>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</si>
  <si>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</si>
  <si>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</si>
  <si>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</si>
  <si>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</si>
  <si>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</si>
  <si>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</si>
  <si>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</si>
  <si>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</si>
  <si>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</si>
  <si>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</si>
  <si>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</si>
  <si>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</si>
  <si>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</si>
  <si>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</si>
  <si>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</si>
  <si>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</si>
  <si>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</si>
  <si>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</si>
  <si>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</si>
  <si>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</si>
  <si>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</si>
  <si>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</si>
  <si>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</si>
  <si>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</si>
  <si>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</si>
  <si>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</si>
  <si>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</si>
  <si>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</si>
  <si>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</si>
  <si>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</si>
  <si>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</si>
  <si>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</si>
  <si>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</si>
  <si>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</si>
  <si>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</si>
  <si>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</si>
  <si>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</si>
  <si>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</si>
  <si>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</si>
  <si>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</si>
  <si>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</si>
  <si>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</si>
  <si>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</si>
  <si>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LDF 5 según Dirección de Ingresos</t>
  </si>
  <si>
    <t>Más Ajuste de UNACH</t>
  </si>
  <si>
    <t>Más Ajuste de Fiscalía, Transparencia e IEPC</t>
  </si>
  <si>
    <t>TOTAL INGRESO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</si>
</sst>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0" fillId="0" borderId="0"/>
    <xf numFmtId="0" fontId="1" fillId="0" borderId="0"/>
  </cellStyleXfs>
  <cellXfs count="84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left" vertical="top"/>
    </xf>
    <xf numFmtId="164" fontId="10" fillId="0" borderId="0" xfId="1" applyNumberFormat="1" applyFont="1" applyAlignment="1">
      <alignment horizontal="center" vertical="top"/>
    </xf>
    <xf numFmtId="164" fontId="10" fillId="0" borderId="0" xfId="1" applyNumberFormat="1" applyFont="1" applyAlignment="1">
      <alignment horizontal="right" vertical="top"/>
    </xf>
    <xf numFmtId="0" fontId="10" fillId="0" borderId="0" xfId="1" applyFont="1" applyAlignment="1">
      <alignment vertical="top"/>
    </xf>
    <xf numFmtId="0" fontId="9" fillId="0" borderId="0" xfId="1" applyFont="1" applyAlignment="1">
      <alignment horizontal="justify" vertical="top"/>
    </xf>
    <xf numFmtId="165" fontId="8" fillId="0" borderId="0" xfId="2" applyNumberFormat="1" applyFont="1" applyAlignment="1">
      <alignment horizontal="right" vertical="top"/>
    </xf>
    <xf numFmtId="164" fontId="11" fillId="0" borderId="0" xfId="2" applyNumberFormat="1" applyFont="1" applyAlignment="1">
      <alignment horizontal="right" vertical="top"/>
    </xf>
    <xf numFmtId="0" fontId="1" fillId="0" borderId="0" xfId="3" applyAlignment="1">
      <alignment horizontal="justify" vertical="top"/>
    </xf>
    <xf numFmtId="0" fontId="10" fillId="0" borderId="0" xfId="1" applyFont="1" applyAlignment="1">
      <alignment horizontal="justify" vertical="top"/>
    </xf>
    <xf numFmtId="165" fontId="5" fillId="0" borderId="0" xfId="2" applyNumberFormat="1" applyFont="1" applyAlignment="1">
      <alignment horizontal="right" vertical="top"/>
    </xf>
    <xf numFmtId="165" fontId="10" fillId="0" borderId="0" xfId="1" applyNumberFormat="1" applyFont="1" applyAlignment="1">
      <alignment vertical="top"/>
    </xf>
    <xf numFmtId="0" fontId="10" fillId="0" borderId="0" xfId="1" applyFont="1" applyAlignment="1">
      <alignment horizontal="justify" vertical="top" wrapText="1"/>
    </xf>
    <xf numFmtId="164" fontId="8" fillId="0" borderId="0" xfId="2" applyNumberFormat="1" applyFont="1" applyAlignment="1">
      <alignment horizontal="right" vertical="top"/>
    </xf>
    <xf numFmtId="164" fontId="5" fillId="0" borderId="0" xfId="2" applyNumberFormat="1" applyFont="1" applyAlignment="1">
      <alignment horizontal="right" vertical="top"/>
    </xf>
    <xf numFmtId="166" fontId="5" fillId="0" borderId="0" xfId="2" applyNumberFormat="1" applyFont="1" applyAlignment="1">
      <alignment horizontal="right" vertical="top"/>
    </xf>
    <xf numFmtId="0" fontId="9" fillId="4" borderId="0" xfId="1" applyFont="1" applyFill="1" applyAlignment="1">
      <alignment horizontal="left" vertical="center"/>
    </xf>
    <xf numFmtId="166" fontId="8" fillId="4" borderId="0" xfId="2" applyNumberFormat="1" applyFont="1" applyFill="1" applyAlignment="1">
      <alignment horizontal="right" vertical="center"/>
    </xf>
    <xf numFmtId="165" fontId="8" fillId="4" borderId="0" xfId="2" applyNumberFormat="1" applyFont="1" applyFill="1" applyAlignment="1">
      <alignment horizontal="right" vertical="center"/>
    </xf>
    <xf numFmtId="164" fontId="8" fillId="4" borderId="0" xfId="2" applyNumberFormat="1" applyFont="1" applyFill="1" applyAlignment="1">
      <alignment horizontal="right" vertical="center"/>
    </xf>
    <xf numFmtId="167" fontId="10" fillId="0" borderId="0" xfId="1" applyNumberFormat="1" applyFont="1" applyAlignment="1">
      <alignment horizontal="center" vertical="top"/>
    </xf>
    <xf numFmtId="167" fontId="10" fillId="0" borderId="0" xfId="1" applyNumberFormat="1" applyFont="1" applyAlignment="1">
      <alignment horizontal="right" vertical="top"/>
    </xf>
    <xf numFmtId="166" fontId="10" fillId="0" borderId="0" xfId="1" applyNumberFormat="1" applyFont="1" applyAlignment="1">
      <alignment vertical="top"/>
    </xf>
    <xf numFmtId="0" fontId="9" fillId="5" borderId="0" xfId="1" applyFont="1" applyFill="1" applyAlignment="1">
      <alignment horizontal="left" vertical="top"/>
    </xf>
    <xf numFmtId="167" fontId="6" fillId="2" borderId="0" xfId="1" applyNumberFormat="1" applyFont="1" applyFill="1" applyAlignment="1">
      <alignment horizontal="center" vertical="top"/>
    </xf>
    <xf numFmtId="167" fontId="6" fillId="2" borderId="0" xfId="1" applyNumberFormat="1" applyFont="1" applyFill="1" applyAlignment="1">
      <alignment horizontal="right" vertical="top"/>
    </xf>
    <xf numFmtId="165" fontId="10" fillId="0" borderId="0" xfId="1" applyNumberFormat="1" applyFont="1" applyAlignment="1">
      <alignment horizontal="center" vertical="top"/>
    </xf>
    <xf numFmtId="165" fontId="10" fillId="0" borderId="0" xfId="1" applyNumberFormat="1" applyFont="1" applyAlignment="1">
      <alignment horizontal="right" vertical="top"/>
    </xf>
    <xf numFmtId="168" fontId="10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165" fontId="5" fillId="0" borderId="0" xfId="2" applyNumberFormat="1" applyFont="1" applyAlignment="1">
      <alignment vertical="top"/>
    </xf>
    <xf numFmtId="0" fontId="9" fillId="0" borderId="0" xfId="1" applyFont="1" applyAlignment="1">
      <alignment horizontal="justify" vertical="top" wrapText="1"/>
    </xf>
    <xf numFmtId="0" fontId="10" fillId="0" borderId="0" xfId="1" applyFont="1" applyAlignment="1">
      <alignment horizontal="left" vertical="top"/>
    </xf>
    <xf numFmtId="0" fontId="9" fillId="6" borderId="0" xfId="1" applyFont="1" applyFill="1" applyAlignment="1">
      <alignment horizontal="left" vertical="center"/>
    </xf>
    <xf numFmtId="166" fontId="8" fillId="6" borderId="0" xfId="2" applyNumberFormat="1" applyFont="1" applyFill="1" applyAlignment="1">
      <alignment horizontal="right" vertical="center"/>
    </xf>
    <xf numFmtId="165" fontId="8" fillId="6" borderId="0" xfId="2" applyNumberFormat="1" applyFont="1" applyFill="1" applyAlignment="1">
      <alignment horizontal="right" vertical="center"/>
    </xf>
    <xf numFmtId="164" fontId="8" fillId="6" borderId="0" xfId="2" applyNumberFormat="1" applyFont="1" applyFill="1" applyAlignment="1">
      <alignment horizontal="right" vertical="center"/>
    </xf>
    <xf numFmtId="0" fontId="10" fillId="0" borderId="0" xfId="1" applyFont="1" applyAlignment="1">
      <alignment horizontal="justify" vertical="top" wrapText="1"/>
    </xf>
    <xf numFmtId="0" fontId="5" fillId="0" borderId="0" xfId="2" applyFont="1" applyAlignment="1">
      <alignment horizontal="right" vertical="top"/>
    </xf>
    <xf numFmtId="0" fontId="8" fillId="0" borderId="0" xfId="2" applyFont="1" applyAlignment="1">
      <alignment horizontal="right" vertical="top"/>
    </xf>
    <xf numFmtId="0" fontId="10" fillId="0" borderId="7" xfId="1" applyFont="1" applyBorder="1" applyAlignment="1">
      <alignment vertical="center"/>
    </xf>
    <xf numFmtId="165" fontId="10" fillId="0" borderId="7" xfId="1" applyNumberFormat="1" applyFont="1" applyBorder="1" applyAlignment="1">
      <alignment vertical="center"/>
    </xf>
    <xf numFmtId="165" fontId="10" fillId="0" borderId="7" xfId="1" applyNumberFormat="1" applyFont="1" applyBorder="1" applyAlignment="1">
      <alignment horizontal="center" vertical="center"/>
    </xf>
    <xf numFmtId="165" fontId="10" fillId="0" borderId="7" xfId="1" applyNumberFormat="1" applyFont="1" applyBorder="1" applyAlignment="1">
      <alignment horizontal="right" vertical="center"/>
    </xf>
    <xf numFmtId="0" fontId="10" fillId="0" borderId="0" xfId="1" applyFont="1"/>
    <xf numFmtId="0" fontId="12" fillId="0" borderId="8" xfId="2" applyFont="1" applyBorder="1" applyAlignment="1">
      <alignment horizontal="left" vertical="top" wrapText="1"/>
    </xf>
    <xf numFmtId="0" fontId="10" fillId="0" borderId="0" xfId="1" applyFont="1" applyAlignment="1">
      <alignment vertical="center"/>
    </xf>
    <xf numFmtId="165" fontId="10" fillId="0" borderId="0" xfId="1" applyNumberFormat="1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/>
    </xf>
    <xf numFmtId="167" fontId="5" fillId="0" borderId="0" xfId="1" applyNumberFormat="1" applyFont="1"/>
    <xf numFmtId="0" fontId="1" fillId="0" borderId="0" xfId="3"/>
    <xf numFmtId="0" fontId="8" fillId="0" borderId="0" xfId="1" applyFont="1" applyAlignment="1">
      <alignment horizontal="right"/>
    </xf>
    <xf numFmtId="0" fontId="10" fillId="0" borderId="0" xfId="1" applyFont="1" applyAlignment="1">
      <alignment horizontal="right" vertical="top"/>
    </xf>
    <xf numFmtId="0" fontId="5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65" fontId="14" fillId="0" borderId="0" xfId="2" applyNumberFormat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" fillId="0" borderId="0" xfId="3" applyAlignment="1">
      <alignment vertical="top"/>
    </xf>
    <xf numFmtId="0" fontId="10" fillId="0" borderId="0" xfId="1" applyFont="1" applyAlignment="1">
      <alignment horizontal="justify" vertical="top"/>
    </xf>
    <xf numFmtId="0" fontId="2" fillId="0" borderId="0" xfId="3" applyFont="1"/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165" fontId="14" fillId="0" borderId="0" xfId="2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3" applyFont="1" applyAlignment="1">
      <alignment vertical="center"/>
    </xf>
    <xf numFmtId="0" fontId="15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67" fontId="8" fillId="0" borderId="0" xfId="1" applyNumberFormat="1" applyFont="1"/>
    <xf numFmtId="165" fontId="8" fillId="0" borderId="0" xfId="1" applyNumberFormat="1" applyFont="1"/>
  </cellXfs>
  <cellStyles count="4">
    <cellStyle name="Normal" xfId="0" builtinId="0"/>
    <cellStyle name="Normal 18 2 2" xfId="1" xr:uid="{BA678E07-2E4E-40E9-9F01-3E7EB381E67D}"/>
    <cellStyle name="Normal 2" xfId="3" xr:uid="{7ED13668-D6FC-406F-9071-7EC2E2756C02}"/>
    <cellStyle name="Normal 2 2" xfId="2" xr:uid="{C07E9979-7E4A-4CCE-906F-8DE337B053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9AC41AA-4A01-4D59-ADF0-117B854438B7}"/>
            </a:ext>
          </a:extLst>
        </xdr:cNvPr>
        <xdr:cNvSpPr txBox="1"/>
      </xdr:nvSpPr>
      <xdr:spPr>
        <a:xfrm>
          <a:off x="996315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F1CF-EC8A-4C79-B8DC-41AD11C07D75}">
  <sheetPr>
    <pageSetUpPr fitToPage="1"/>
  </sheetPr>
  <dimension ref="A1:O116"/>
  <sheetViews>
    <sheetView showGridLines="0" tabSelected="1" zoomScaleNormal="100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6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  <col min="11" max="16384" width="11.42578125" style="64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B10" s="17" t="s">
        <v>14</v>
      </c>
      <c r="C10" s="17"/>
      <c r="D10" s="18">
        <v>1733508223</v>
      </c>
      <c r="E10" s="18">
        <v>269631664</v>
      </c>
      <c r="F10" s="18">
        <f>D10+E10</f>
        <v>2003139887</v>
      </c>
      <c r="G10" s="18">
        <v>899839094</v>
      </c>
      <c r="H10" s="18">
        <v>899839094</v>
      </c>
      <c r="I10" s="18">
        <f>SUM(H10-D10)</f>
        <v>-833669129</v>
      </c>
      <c r="K10" s="19"/>
    </row>
    <row r="11" spans="1:11" s="16" customFormat="1" ht="12.95" customHeight="1" x14ac:dyDescent="0.25">
      <c r="B11" s="17" t="s">
        <v>15</v>
      </c>
      <c r="C11" s="20"/>
      <c r="D11" s="18">
        <v>1835943868</v>
      </c>
      <c r="E11" s="18">
        <v>0</v>
      </c>
      <c r="F11" s="18">
        <f t="shared" ref="F11:F16" si="0">D11+E11</f>
        <v>1835943868</v>
      </c>
      <c r="G11" s="18">
        <v>0</v>
      </c>
      <c r="H11" s="18">
        <v>0</v>
      </c>
      <c r="I11" s="18">
        <f t="shared" ref="I11:I40" si="1">SUM(H11-D11)</f>
        <v>-1835943868</v>
      </c>
      <c r="K11" s="19"/>
    </row>
    <row r="12" spans="1:11" s="16" customFormat="1" ht="12.95" customHeight="1" x14ac:dyDescent="0.25">
      <c r="B12" s="17" t="s">
        <v>16</v>
      </c>
      <c r="C12" s="20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  <c r="K12" s="19"/>
    </row>
    <row r="13" spans="1:11" s="16" customFormat="1" ht="12.95" customHeight="1" x14ac:dyDescent="0.25">
      <c r="B13" s="17" t="s">
        <v>17</v>
      </c>
      <c r="C13" s="20"/>
      <c r="D13" s="18">
        <v>1594390591</v>
      </c>
      <c r="E13" s="18">
        <v>95449668</v>
      </c>
      <c r="F13" s="18">
        <f t="shared" si="0"/>
        <v>1689840259</v>
      </c>
      <c r="G13" s="18">
        <v>755539799</v>
      </c>
      <c r="H13" s="18">
        <v>755539799</v>
      </c>
      <c r="I13" s="18">
        <f t="shared" si="1"/>
        <v>-838850792</v>
      </c>
      <c r="K13" s="19"/>
    </row>
    <row r="14" spans="1:11" s="16" customFormat="1" ht="12.95" customHeight="1" x14ac:dyDescent="0.25">
      <c r="B14" s="17" t="s">
        <v>18</v>
      </c>
      <c r="C14" s="20"/>
      <c r="D14" s="18">
        <v>145646000</v>
      </c>
      <c r="E14" s="18">
        <v>257249465</v>
      </c>
      <c r="F14" s="18">
        <f t="shared" si="0"/>
        <v>402895465</v>
      </c>
      <c r="G14" s="18">
        <v>292986668</v>
      </c>
      <c r="H14" s="18">
        <v>292986668</v>
      </c>
      <c r="I14" s="18">
        <f t="shared" si="1"/>
        <v>147340668</v>
      </c>
      <c r="K14" s="19"/>
    </row>
    <row r="15" spans="1:11" s="16" customFormat="1" ht="12.95" customHeight="1" x14ac:dyDescent="0.25">
      <c r="B15" s="17" t="s">
        <v>19</v>
      </c>
      <c r="C15" s="20"/>
      <c r="D15" s="18">
        <v>1058735121</v>
      </c>
      <c r="E15" s="18">
        <v>67729019</v>
      </c>
      <c r="F15" s="18">
        <f t="shared" si="0"/>
        <v>1126464140</v>
      </c>
      <c r="G15" s="18">
        <v>115885308</v>
      </c>
      <c r="H15" s="18">
        <v>115885308</v>
      </c>
      <c r="I15" s="18">
        <f t="shared" si="1"/>
        <v>-942849813</v>
      </c>
      <c r="K15" s="19"/>
    </row>
    <row r="16" spans="1:11" s="16" customFormat="1" ht="12.95" customHeight="1" x14ac:dyDescent="0.25">
      <c r="B16" s="17" t="s">
        <v>20</v>
      </c>
      <c r="C16" s="20"/>
      <c r="D16" s="18">
        <v>104471801</v>
      </c>
      <c r="E16" s="18">
        <v>11819627</v>
      </c>
      <c r="F16" s="18">
        <f t="shared" si="0"/>
        <v>116291428</v>
      </c>
      <c r="G16" s="18">
        <v>25861920</v>
      </c>
      <c r="H16" s="18">
        <v>25861920</v>
      </c>
      <c r="I16" s="18">
        <f t="shared" si="1"/>
        <v>-78609881</v>
      </c>
      <c r="K16" s="19"/>
    </row>
    <row r="17" spans="2:15" s="16" customFormat="1" ht="12.95" customHeight="1" x14ac:dyDescent="0.25">
      <c r="B17" s="17" t="s">
        <v>21</v>
      </c>
      <c r="C17" s="20"/>
      <c r="D17" s="18">
        <f>SUM(D18:D28)</f>
        <v>42200521728</v>
      </c>
      <c r="E17" s="18">
        <f>SUM(E18:E28)</f>
        <v>2393461677</v>
      </c>
      <c r="F17" s="18">
        <f>SUM(F18:F28)</f>
        <v>44593983405</v>
      </c>
      <c r="G17" s="18">
        <f t="shared" ref="G17:H17" si="2">SUM(G18:G28)</f>
        <v>13265822320</v>
      </c>
      <c r="H17" s="18">
        <f t="shared" si="2"/>
        <v>13265822320</v>
      </c>
      <c r="I17" s="18">
        <f t="shared" si="1"/>
        <v>-28934699408</v>
      </c>
      <c r="K17" s="19"/>
    </row>
    <row r="18" spans="2:15" s="16" customFormat="1" ht="12.95" customHeight="1" x14ac:dyDescent="0.25">
      <c r="C18" s="21" t="s">
        <v>22</v>
      </c>
      <c r="D18" s="22">
        <v>35946744175</v>
      </c>
      <c r="E18" s="22">
        <v>2193046038</v>
      </c>
      <c r="F18" s="22">
        <f>D18+E18</f>
        <v>38139790213</v>
      </c>
      <c r="G18" s="22">
        <v>11196620093</v>
      </c>
      <c r="H18" s="22">
        <v>11196620093</v>
      </c>
      <c r="I18" s="22">
        <f t="shared" si="1"/>
        <v>-24750124082</v>
      </c>
      <c r="K18" s="19"/>
      <c r="N18" s="22"/>
    </row>
    <row r="19" spans="2:15" s="16" customFormat="1" ht="12.95" customHeight="1" x14ac:dyDescent="0.25">
      <c r="C19" s="21" t="s">
        <v>23</v>
      </c>
      <c r="D19" s="22">
        <v>1141625792</v>
      </c>
      <c r="E19" s="22">
        <v>40402883</v>
      </c>
      <c r="F19" s="22">
        <f t="shared" ref="F19:F28" si="3">D19+E19</f>
        <v>1182028675</v>
      </c>
      <c r="G19" s="22">
        <v>376559528</v>
      </c>
      <c r="H19" s="22">
        <v>376559528</v>
      </c>
      <c r="I19" s="22">
        <f t="shared" si="1"/>
        <v>-765066264</v>
      </c>
      <c r="K19" s="19"/>
      <c r="N19" s="22"/>
    </row>
    <row r="20" spans="2:15" s="16" customFormat="1" ht="12.95" customHeight="1" x14ac:dyDescent="0.25">
      <c r="C20" s="21" t="s">
        <v>24</v>
      </c>
      <c r="D20" s="22">
        <v>1461391155</v>
      </c>
      <c r="E20" s="22">
        <v>31375962</v>
      </c>
      <c r="F20" s="22">
        <f t="shared" si="3"/>
        <v>1492767117</v>
      </c>
      <c r="G20" s="22">
        <v>378811214</v>
      </c>
      <c r="H20" s="22">
        <v>378811214</v>
      </c>
      <c r="I20" s="22">
        <f t="shared" si="1"/>
        <v>-1082579941</v>
      </c>
      <c r="K20" s="19"/>
      <c r="N20" s="22"/>
    </row>
    <row r="21" spans="2:15" s="16" customFormat="1" ht="12.95" customHeight="1" x14ac:dyDescent="0.25">
      <c r="C21" s="21" t="s">
        <v>25</v>
      </c>
      <c r="D21" s="22">
        <v>843217014</v>
      </c>
      <c r="E21" s="22">
        <v>-852595</v>
      </c>
      <c r="F21" s="22">
        <f t="shared" si="3"/>
        <v>842364419</v>
      </c>
      <c r="G21" s="22">
        <v>208211779</v>
      </c>
      <c r="H21" s="22">
        <v>208211779</v>
      </c>
      <c r="I21" s="22">
        <f t="shared" si="1"/>
        <v>-635005235</v>
      </c>
      <c r="K21" s="19"/>
      <c r="N21" s="22"/>
      <c r="O21" s="22"/>
    </row>
    <row r="22" spans="2:15" s="16" customFormat="1" ht="12.95" customHeight="1" x14ac:dyDescent="0.25">
      <c r="C22" s="21" t="s">
        <v>26</v>
      </c>
      <c r="D22" s="22">
        <v>67839193</v>
      </c>
      <c r="E22" s="22">
        <v>901537</v>
      </c>
      <c r="F22" s="22">
        <f t="shared" si="3"/>
        <v>68740730</v>
      </c>
      <c r="G22" s="22">
        <v>17280732</v>
      </c>
      <c r="H22" s="22">
        <v>17280732</v>
      </c>
      <c r="I22" s="22">
        <f t="shared" si="1"/>
        <v>-50558461</v>
      </c>
      <c r="K22" s="19"/>
    </row>
    <row r="23" spans="2:15" s="16" customFormat="1" ht="12.95" customHeight="1" x14ac:dyDescent="0.25">
      <c r="C23" s="21" t="s">
        <v>27</v>
      </c>
      <c r="D23" s="22">
        <v>242364301</v>
      </c>
      <c r="E23" s="22">
        <v>4781849</v>
      </c>
      <c r="F23" s="22">
        <f t="shared" si="3"/>
        <v>247146150</v>
      </c>
      <c r="G23" s="22">
        <v>58236311</v>
      </c>
      <c r="H23" s="22">
        <v>58236311</v>
      </c>
      <c r="I23" s="22">
        <f t="shared" si="1"/>
        <v>-184127990</v>
      </c>
      <c r="K23" s="19"/>
    </row>
    <row r="24" spans="2:15" s="16" customFormat="1" ht="12.95" customHeight="1" x14ac:dyDescent="0.25">
      <c r="C24" s="21" t="s">
        <v>28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1"/>
        <v>0</v>
      </c>
      <c r="K24" s="19"/>
      <c r="O24" s="23"/>
    </row>
    <row r="25" spans="2:15" s="16" customFormat="1" ht="12.95" customHeight="1" x14ac:dyDescent="0.25">
      <c r="C25" s="21" t="s">
        <v>29</v>
      </c>
      <c r="D25" s="22">
        <v>0</v>
      </c>
      <c r="E25" s="22">
        <v>0</v>
      </c>
      <c r="F25" s="22">
        <f t="shared" si="3"/>
        <v>0</v>
      </c>
      <c r="G25" s="22">
        <v>0</v>
      </c>
      <c r="H25" s="22">
        <v>0</v>
      </c>
      <c r="I25" s="22">
        <f t="shared" si="1"/>
        <v>0</v>
      </c>
      <c r="K25" s="19"/>
    </row>
    <row r="26" spans="2:15" s="16" customFormat="1" ht="12.95" customHeight="1" x14ac:dyDescent="0.25">
      <c r="C26" s="21" t="s">
        <v>30</v>
      </c>
      <c r="D26" s="22">
        <v>493429970</v>
      </c>
      <c r="E26" s="22">
        <v>34398136</v>
      </c>
      <c r="F26" s="22">
        <f t="shared" si="3"/>
        <v>527828106</v>
      </c>
      <c r="G26" s="22">
        <v>161637785</v>
      </c>
      <c r="H26" s="22">
        <v>161637785</v>
      </c>
      <c r="I26" s="22">
        <f t="shared" si="1"/>
        <v>-331792185</v>
      </c>
      <c r="K26" s="19"/>
    </row>
    <row r="27" spans="2:15" s="16" customFormat="1" ht="12.95" customHeight="1" x14ac:dyDescent="0.25">
      <c r="C27" s="21" t="s">
        <v>31</v>
      </c>
      <c r="D27" s="22">
        <v>2003910128</v>
      </c>
      <c r="E27" s="22">
        <v>89407867</v>
      </c>
      <c r="F27" s="22">
        <f t="shared" si="3"/>
        <v>2093317995</v>
      </c>
      <c r="G27" s="22">
        <v>868464878</v>
      </c>
      <c r="H27" s="22">
        <v>868464878</v>
      </c>
      <c r="I27" s="22">
        <f t="shared" si="1"/>
        <v>-1135445250</v>
      </c>
      <c r="K27" s="19"/>
    </row>
    <row r="28" spans="2:15" s="16" customFormat="1" ht="12.75" customHeight="1" x14ac:dyDescent="0.25">
      <c r="C28" s="24" t="s">
        <v>32</v>
      </c>
      <c r="D28" s="22">
        <v>0</v>
      </c>
      <c r="E28" s="22">
        <v>0</v>
      </c>
      <c r="F28" s="22">
        <f t="shared" si="3"/>
        <v>0</v>
      </c>
      <c r="G28" s="22">
        <v>0</v>
      </c>
      <c r="H28" s="22">
        <v>0</v>
      </c>
      <c r="I28" s="22">
        <f t="shared" si="1"/>
        <v>0</v>
      </c>
      <c r="K28" s="19"/>
    </row>
    <row r="29" spans="2:15" s="16" customFormat="1" ht="12.95" customHeight="1" x14ac:dyDescent="0.25">
      <c r="B29" s="17" t="s">
        <v>33</v>
      </c>
      <c r="C29" s="20"/>
      <c r="D29" s="18">
        <f>SUM(D30:D34)</f>
        <v>2930259368</v>
      </c>
      <c r="E29" s="18">
        <f>SUM(E30:E34)</f>
        <v>100194236</v>
      </c>
      <c r="F29" s="18">
        <f>SUM(F30:F34)</f>
        <v>3030453604</v>
      </c>
      <c r="G29" s="18">
        <f t="shared" ref="G29:H29" si="4">SUM(G30:G34)</f>
        <v>1027687080</v>
      </c>
      <c r="H29" s="18">
        <f t="shared" si="4"/>
        <v>1027687080</v>
      </c>
      <c r="I29" s="18">
        <f t="shared" si="1"/>
        <v>-1902572288</v>
      </c>
      <c r="K29" s="19"/>
    </row>
    <row r="30" spans="2:15" s="16" customFormat="1" ht="12.95" customHeight="1" x14ac:dyDescent="0.25">
      <c r="C30" s="21" t="s">
        <v>34</v>
      </c>
      <c r="D30" s="22">
        <v>0</v>
      </c>
      <c r="E30" s="22">
        <v>0</v>
      </c>
      <c r="F30" s="22">
        <f>D30+E30</f>
        <v>0</v>
      </c>
      <c r="G30" s="22">
        <v>0</v>
      </c>
      <c r="H30" s="22">
        <v>0</v>
      </c>
      <c r="I30" s="22">
        <f t="shared" si="1"/>
        <v>0</v>
      </c>
      <c r="K30" s="19"/>
    </row>
    <row r="31" spans="2:15" s="16" customFormat="1" ht="12.95" customHeight="1" x14ac:dyDescent="0.25">
      <c r="C31" s="21" t="s">
        <v>35</v>
      </c>
      <c r="D31" s="22">
        <v>53220088</v>
      </c>
      <c r="E31" s="22">
        <v>0</v>
      </c>
      <c r="F31" s="22">
        <f t="shared" ref="F31:F40" si="5">D31+E31</f>
        <v>53220088</v>
      </c>
      <c r="G31" s="22">
        <v>13305021</v>
      </c>
      <c r="H31" s="22">
        <v>13305021</v>
      </c>
      <c r="I31" s="22">
        <f t="shared" si="1"/>
        <v>-39915067</v>
      </c>
      <c r="K31" s="19"/>
    </row>
    <row r="32" spans="2:15" s="16" customFormat="1" ht="12.95" customHeight="1" x14ac:dyDescent="0.25">
      <c r="C32" s="21" t="s">
        <v>36</v>
      </c>
      <c r="D32" s="22">
        <v>285129865</v>
      </c>
      <c r="E32" s="22">
        <v>13796157</v>
      </c>
      <c r="F32" s="22">
        <f t="shared" si="5"/>
        <v>298926022</v>
      </c>
      <c r="G32" s="22">
        <v>84610904</v>
      </c>
      <c r="H32" s="22">
        <v>84610904</v>
      </c>
      <c r="I32" s="22">
        <f t="shared" si="1"/>
        <v>-200518961</v>
      </c>
      <c r="K32" s="19"/>
    </row>
    <row r="33" spans="1:14" s="16" customFormat="1" ht="12.95" customHeight="1" x14ac:dyDescent="0.25">
      <c r="C33" s="21" t="s">
        <v>37</v>
      </c>
      <c r="D33" s="22">
        <v>19163798</v>
      </c>
      <c r="E33" s="22">
        <v>-64746</v>
      </c>
      <c r="F33" s="22">
        <f t="shared" si="5"/>
        <v>19099052</v>
      </c>
      <c r="G33" s="22">
        <v>5120136</v>
      </c>
      <c r="H33" s="22">
        <v>5120136</v>
      </c>
      <c r="I33" s="22">
        <f t="shared" si="1"/>
        <v>-14043662</v>
      </c>
      <c r="K33" s="19"/>
    </row>
    <row r="34" spans="1:14" s="16" customFormat="1" ht="12.95" customHeight="1" x14ac:dyDescent="0.25">
      <c r="C34" s="21" t="s">
        <v>38</v>
      </c>
      <c r="D34" s="22">
        <v>2572745617</v>
      </c>
      <c r="E34" s="22">
        <v>86462825</v>
      </c>
      <c r="F34" s="22">
        <f t="shared" si="5"/>
        <v>2659208442</v>
      </c>
      <c r="G34" s="22">
        <v>924651019</v>
      </c>
      <c r="H34" s="22">
        <v>924651019</v>
      </c>
      <c r="I34" s="22">
        <f t="shared" si="1"/>
        <v>-1648094598</v>
      </c>
      <c r="K34" s="19"/>
    </row>
    <row r="35" spans="1:14" s="16" customFormat="1" ht="12.95" customHeight="1" x14ac:dyDescent="0.25">
      <c r="B35" s="17" t="s">
        <v>39</v>
      </c>
      <c r="C35" s="20"/>
      <c r="D35" s="18">
        <v>0</v>
      </c>
      <c r="E35" s="18">
        <v>0</v>
      </c>
      <c r="F35" s="25">
        <f t="shared" si="5"/>
        <v>0</v>
      </c>
      <c r="G35" s="18">
        <v>0</v>
      </c>
      <c r="H35" s="18">
        <v>0</v>
      </c>
      <c r="I35" s="18">
        <f t="shared" si="1"/>
        <v>0</v>
      </c>
      <c r="K35" s="19"/>
    </row>
    <row r="36" spans="1:14" s="16" customFormat="1" ht="12.95" customHeight="1" x14ac:dyDescent="0.25">
      <c r="B36" s="17" t="s">
        <v>40</v>
      </c>
      <c r="C36" s="20"/>
      <c r="D36" s="18">
        <f>SUM(D37)</f>
        <v>0</v>
      </c>
      <c r="E36" s="18">
        <f t="shared" ref="E36:H36" si="6">SUM(E37)</f>
        <v>0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8">
        <f t="shared" si="1"/>
        <v>0</v>
      </c>
      <c r="K36" s="19"/>
    </row>
    <row r="37" spans="1:14" s="16" customFormat="1" ht="12.95" customHeight="1" x14ac:dyDescent="0.25">
      <c r="C37" s="21" t="s">
        <v>41</v>
      </c>
      <c r="D37" s="26">
        <v>0</v>
      </c>
      <c r="E37" s="26">
        <v>0</v>
      </c>
      <c r="F37" s="26">
        <f t="shared" si="5"/>
        <v>0</v>
      </c>
      <c r="G37" s="26">
        <v>0</v>
      </c>
      <c r="H37" s="26">
        <v>0</v>
      </c>
      <c r="I37" s="22">
        <f t="shared" si="1"/>
        <v>0</v>
      </c>
      <c r="K37" s="19"/>
    </row>
    <row r="38" spans="1:14" s="16" customFormat="1" ht="12.95" customHeight="1" x14ac:dyDescent="0.25">
      <c r="B38" s="17" t="s">
        <v>42</v>
      </c>
      <c r="C38" s="20"/>
      <c r="D38" s="25">
        <f>SUM(D39:D40)</f>
        <v>0</v>
      </c>
      <c r="E38" s="25">
        <f t="shared" ref="E38:H38" si="7">SUM(E39:E40)</f>
        <v>0</v>
      </c>
      <c r="F38" s="25">
        <f t="shared" si="7"/>
        <v>0</v>
      </c>
      <c r="G38" s="25">
        <f t="shared" si="7"/>
        <v>0</v>
      </c>
      <c r="H38" s="25">
        <f t="shared" si="7"/>
        <v>0</v>
      </c>
      <c r="I38" s="25">
        <f t="shared" si="1"/>
        <v>0</v>
      </c>
      <c r="K38" s="19"/>
    </row>
    <row r="39" spans="1:14" s="16" customFormat="1" ht="12.95" customHeight="1" x14ac:dyDescent="0.25">
      <c r="C39" s="21" t="s">
        <v>43</v>
      </c>
      <c r="D39" s="26">
        <v>0</v>
      </c>
      <c r="E39" s="26">
        <v>0</v>
      </c>
      <c r="F39" s="26">
        <f t="shared" si="5"/>
        <v>0</v>
      </c>
      <c r="G39" s="26">
        <v>0</v>
      </c>
      <c r="H39" s="26">
        <v>0</v>
      </c>
      <c r="I39" s="26">
        <f t="shared" si="1"/>
        <v>0</v>
      </c>
      <c r="K39" s="19"/>
    </row>
    <row r="40" spans="1:14" s="16" customFormat="1" ht="12.95" customHeight="1" x14ac:dyDescent="0.25">
      <c r="C40" s="21" t="s">
        <v>44</v>
      </c>
      <c r="D40" s="26">
        <v>0</v>
      </c>
      <c r="E40" s="26">
        <v>0</v>
      </c>
      <c r="F40" s="26">
        <f t="shared" si="5"/>
        <v>0</v>
      </c>
      <c r="G40" s="26">
        <v>0</v>
      </c>
      <c r="H40" s="26">
        <v>0</v>
      </c>
      <c r="I40" s="26">
        <f t="shared" si="1"/>
        <v>0</v>
      </c>
      <c r="K40" s="19"/>
    </row>
    <row r="41" spans="1:14" s="16" customFormat="1" ht="12.95" customHeight="1" x14ac:dyDescent="0.25">
      <c r="D41" s="27"/>
      <c r="E41" s="27"/>
      <c r="F41" s="27"/>
      <c r="G41" s="27"/>
      <c r="H41" s="27"/>
      <c r="I41" s="27"/>
      <c r="K41" s="19"/>
      <c r="M41" s="26"/>
    </row>
    <row r="42" spans="1:14" s="16" customFormat="1" ht="12.95" customHeight="1" x14ac:dyDescent="0.25">
      <c r="A42" s="28" t="s">
        <v>45</v>
      </c>
      <c r="B42" s="28"/>
      <c r="C42" s="28"/>
      <c r="D42" s="29">
        <f>SUM(D10+D11+D12+D13+D14+D15+D16+D17+D29+D35+D36+D38)</f>
        <v>51603476700</v>
      </c>
      <c r="E42" s="30">
        <f>SUM(E10+E11+E12+E13+E14+E15+E16+E17+E29+E35+E36+E38)</f>
        <v>3195535356</v>
      </c>
      <c r="F42" s="29">
        <f>SUM(F10+F11+F12+F13+F14+F15+F16+F17+F29+F35+F36+F38)</f>
        <v>54799012056</v>
      </c>
      <c r="G42" s="29">
        <f>SUM(G10+G11+G12+G13+G14+G15+G16+G17+G29+G35+G36+G38)</f>
        <v>16383622189</v>
      </c>
      <c r="H42" s="29">
        <f>SUM(H10+H11+H12+H13+H14+H15+H16+H17+H29+H35+H36+H38)</f>
        <v>16383622189</v>
      </c>
      <c r="I42" s="31">
        <f>SUM(H42-D42)</f>
        <v>-35219854511</v>
      </c>
      <c r="K42" s="19"/>
      <c r="M42" s="26"/>
    </row>
    <row r="43" spans="1:14" s="16" customFormat="1" ht="12.95" customHeight="1" x14ac:dyDescent="0.25">
      <c r="D43" s="32"/>
      <c r="E43" s="32"/>
      <c r="F43" s="32"/>
      <c r="G43" s="33"/>
      <c r="H43" s="33"/>
      <c r="I43" s="25"/>
      <c r="K43" s="19"/>
      <c r="L43" s="19"/>
      <c r="M43" s="26"/>
      <c r="N43" s="34"/>
    </row>
    <row r="44" spans="1:14" s="16" customFormat="1" ht="12.95" customHeight="1" x14ac:dyDescent="0.25">
      <c r="A44" s="35" t="s">
        <v>46</v>
      </c>
      <c r="B44" s="35"/>
      <c r="C44" s="35"/>
      <c r="D44" s="36"/>
      <c r="E44" s="36"/>
      <c r="F44" s="36"/>
      <c r="G44" s="37"/>
      <c r="H44" s="37"/>
      <c r="I44" s="25">
        <f>SUM(H42-D42)</f>
        <v>-35219854511</v>
      </c>
      <c r="K44" s="19"/>
      <c r="M44" s="26"/>
      <c r="N44" s="34"/>
    </row>
    <row r="45" spans="1:14" s="16" customFormat="1" ht="12.95" customHeight="1" x14ac:dyDescent="0.25">
      <c r="D45" s="32"/>
      <c r="E45" s="32"/>
      <c r="F45" s="32"/>
      <c r="G45" s="33"/>
      <c r="H45" s="33"/>
      <c r="I45" s="33"/>
      <c r="K45" s="19"/>
      <c r="L45" s="34"/>
      <c r="N45" s="34"/>
    </row>
    <row r="46" spans="1:14" s="16" customFormat="1" ht="12.95" customHeight="1" x14ac:dyDescent="0.25">
      <c r="A46" s="13" t="s">
        <v>47</v>
      </c>
      <c r="B46" s="13"/>
      <c r="C46" s="13"/>
      <c r="D46" s="38"/>
      <c r="E46" s="38"/>
      <c r="F46" s="38"/>
      <c r="G46" s="39"/>
      <c r="H46" s="39"/>
      <c r="I46" s="39"/>
      <c r="K46" s="19"/>
    </row>
    <row r="47" spans="1:14" s="16" customFormat="1" ht="12.95" customHeight="1" x14ac:dyDescent="0.25">
      <c r="B47" s="13" t="s">
        <v>48</v>
      </c>
      <c r="C47" s="13"/>
      <c r="D47" s="18">
        <f>SUM(D48:D55)</f>
        <v>62605526309</v>
      </c>
      <c r="E47" s="18">
        <f>SUM(E48:E55)</f>
        <v>-1739096315</v>
      </c>
      <c r="F47" s="18">
        <f>SUM(F48:F55)</f>
        <v>60866429994</v>
      </c>
      <c r="G47" s="18">
        <f>SUM(G48:G55)</f>
        <v>15367151849</v>
      </c>
      <c r="H47" s="18">
        <f>SUM(H48:H55)</f>
        <v>15367151849</v>
      </c>
      <c r="I47" s="18">
        <f t="shared" ref="I47:I67" si="8">SUM(H47-D47)</f>
        <v>-47238374460</v>
      </c>
      <c r="K47" s="19"/>
      <c r="N47" s="40"/>
    </row>
    <row r="48" spans="1:14" s="16" customFormat="1" ht="12.95" customHeight="1" x14ac:dyDescent="0.25">
      <c r="C48" s="24" t="s">
        <v>49</v>
      </c>
      <c r="D48" s="22">
        <v>24657481159</v>
      </c>
      <c r="E48" s="22">
        <v>-1921652185</v>
      </c>
      <c r="F48" s="22">
        <f>D48+E48</f>
        <v>22735828974</v>
      </c>
      <c r="G48" s="22">
        <v>4850102341</v>
      </c>
      <c r="H48" s="22">
        <v>4850102341</v>
      </c>
      <c r="I48" s="22">
        <f t="shared" si="8"/>
        <v>-19807378818</v>
      </c>
      <c r="K48" s="19"/>
    </row>
    <row r="49" spans="1:11" s="16" customFormat="1" ht="12.95" customHeight="1" x14ac:dyDescent="0.25">
      <c r="C49" s="21" t="s">
        <v>50</v>
      </c>
      <c r="D49" s="22">
        <v>6266423953</v>
      </c>
      <c r="E49" s="22">
        <v>-176268600</v>
      </c>
      <c r="F49" s="22">
        <f t="shared" ref="F49:F55" si="9">D49+E49</f>
        <v>6090155353</v>
      </c>
      <c r="G49" s="22">
        <v>1327673149</v>
      </c>
      <c r="H49" s="22">
        <v>1327673149</v>
      </c>
      <c r="I49" s="22">
        <f t="shared" si="8"/>
        <v>-4938750804</v>
      </c>
      <c r="K49" s="19"/>
    </row>
    <row r="50" spans="1:11" s="16" customFormat="1" ht="12.95" customHeight="1" x14ac:dyDescent="0.25">
      <c r="C50" s="21" t="s">
        <v>51</v>
      </c>
      <c r="D50" s="22">
        <v>17747874642</v>
      </c>
      <c r="E50" s="22">
        <v>298926351</v>
      </c>
      <c r="F50" s="22">
        <f t="shared" si="9"/>
        <v>18046800993</v>
      </c>
      <c r="G50" s="22">
        <v>5623288743</v>
      </c>
      <c r="H50" s="22">
        <v>5623288743</v>
      </c>
      <c r="I50" s="22">
        <f t="shared" si="8"/>
        <v>-12124585899</v>
      </c>
      <c r="K50" s="19"/>
    </row>
    <row r="51" spans="1:11" s="16" customFormat="1" ht="26.25" customHeight="1" x14ac:dyDescent="0.25">
      <c r="C51" s="24" t="s">
        <v>52</v>
      </c>
      <c r="D51" s="22">
        <v>5110435332</v>
      </c>
      <c r="E51" s="22">
        <v>-2884968</v>
      </c>
      <c r="F51" s="22">
        <f t="shared" si="9"/>
        <v>5107550364</v>
      </c>
      <c r="G51" s="22">
        <v>1274723865</v>
      </c>
      <c r="H51" s="22">
        <v>1274723865</v>
      </c>
      <c r="I51" s="22">
        <f t="shared" si="8"/>
        <v>-3835711467</v>
      </c>
      <c r="K51" s="19"/>
    </row>
    <row r="52" spans="1:11" s="16" customFormat="1" ht="12.95" customHeight="1" x14ac:dyDescent="0.25">
      <c r="C52" s="21" t="s">
        <v>53</v>
      </c>
      <c r="D52" s="22">
        <v>2499608471</v>
      </c>
      <c r="E52" s="22">
        <v>59153402</v>
      </c>
      <c r="F52" s="22">
        <f t="shared" si="9"/>
        <v>2558761873</v>
      </c>
      <c r="G52" s="22">
        <v>684055517</v>
      </c>
      <c r="H52" s="22">
        <v>684055517</v>
      </c>
      <c r="I52" s="22">
        <f t="shared" si="8"/>
        <v>-1815552954</v>
      </c>
      <c r="K52" s="19"/>
    </row>
    <row r="53" spans="1:11" s="16" customFormat="1" ht="12.95" customHeight="1" x14ac:dyDescent="0.25">
      <c r="C53" s="21" t="s">
        <v>54</v>
      </c>
      <c r="D53" s="22">
        <v>475888349</v>
      </c>
      <c r="E53" s="22">
        <v>0</v>
      </c>
      <c r="F53" s="22">
        <f t="shared" si="9"/>
        <v>475888349</v>
      </c>
      <c r="G53" s="22">
        <v>129428122</v>
      </c>
      <c r="H53" s="22">
        <v>129428122</v>
      </c>
      <c r="I53" s="22">
        <f t="shared" si="8"/>
        <v>-346460227</v>
      </c>
      <c r="K53" s="19"/>
    </row>
    <row r="54" spans="1:11" s="16" customFormat="1" ht="26.25" customHeight="1" x14ac:dyDescent="0.25">
      <c r="A54" s="41"/>
      <c r="B54" s="41"/>
      <c r="C54" s="24" t="s">
        <v>55</v>
      </c>
      <c r="D54" s="22">
        <v>250719767</v>
      </c>
      <c r="E54" s="22">
        <v>3629685</v>
      </c>
      <c r="F54" s="22">
        <f t="shared" si="9"/>
        <v>254349452</v>
      </c>
      <c r="G54" s="22">
        <v>78845616</v>
      </c>
      <c r="H54" s="22">
        <v>78845616</v>
      </c>
      <c r="I54" s="22">
        <f t="shared" si="8"/>
        <v>-171874151</v>
      </c>
      <c r="K54" s="19"/>
    </row>
    <row r="55" spans="1:11" s="16" customFormat="1" ht="12.95" customHeight="1" x14ac:dyDescent="0.25">
      <c r="C55" s="21" t="s">
        <v>56</v>
      </c>
      <c r="D55" s="22">
        <v>5597094636</v>
      </c>
      <c r="E55" s="22">
        <v>0</v>
      </c>
      <c r="F55" s="22">
        <f t="shared" si="9"/>
        <v>5597094636</v>
      </c>
      <c r="G55" s="22">
        <v>1399034496</v>
      </c>
      <c r="H55" s="22">
        <v>1399034496</v>
      </c>
      <c r="I55" s="22">
        <f t="shared" si="8"/>
        <v>-4198060140</v>
      </c>
      <c r="K55" s="19"/>
    </row>
    <row r="56" spans="1:11" s="16" customFormat="1" ht="12.95" customHeight="1" x14ac:dyDescent="0.25">
      <c r="B56" s="13" t="s">
        <v>57</v>
      </c>
      <c r="C56" s="13"/>
      <c r="D56" s="18">
        <f>SUM(D57:D60)</f>
        <v>17244113</v>
      </c>
      <c r="E56" s="18">
        <f>SUM(E57:E60)</f>
        <v>7499</v>
      </c>
      <c r="F56" s="18">
        <f>SUM(F57:F60)</f>
        <v>17251612</v>
      </c>
      <c r="G56" s="18">
        <f t="shared" ref="G56:H56" si="10">SUM(G57:G60)</f>
        <v>338647</v>
      </c>
      <c r="H56" s="18">
        <f t="shared" si="10"/>
        <v>338647</v>
      </c>
      <c r="I56" s="18">
        <f t="shared" si="8"/>
        <v>-16905466</v>
      </c>
      <c r="K56" s="19"/>
    </row>
    <row r="57" spans="1:11" s="16" customFormat="1" ht="12.95" customHeight="1" x14ac:dyDescent="0.25">
      <c r="A57" s="41"/>
      <c r="B57" s="41"/>
      <c r="C57" s="21" t="s">
        <v>58</v>
      </c>
      <c r="D57" s="22">
        <v>0</v>
      </c>
      <c r="E57" s="22">
        <v>0</v>
      </c>
      <c r="F57" s="22">
        <f t="shared" ref="F57:F65" si="11">D57+E57</f>
        <v>0</v>
      </c>
      <c r="G57" s="22">
        <v>0</v>
      </c>
      <c r="H57" s="22">
        <v>0</v>
      </c>
      <c r="I57" s="22">
        <f t="shared" si="8"/>
        <v>0</v>
      </c>
      <c r="K57" s="19"/>
    </row>
    <row r="58" spans="1:11" s="16" customFormat="1" ht="12.95" customHeight="1" x14ac:dyDescent="0.25">
      <c r="C58" s="21" t="s">
        <v>59</v>
      </c>
      <c r="D58" s="22">
        <v>0</v>
      </c>
      <c r="E58" s="22">
        <v>0</v>
      </c>
      <c r="F58" s="22">
        <f t="shared" si="11"/>
        <v>0</v>
      </c>
      <c r="G58" s="22">
        <v>0</v>
      </c>
      <c r="H58" s="22">
        <v>0</v>
      </c>
      <c r="I58" s="22">
        <f t="shared" si="8"/>
        <v>0</v>
      </c>
      <c r="K58" s="19"/>
    </row>
    <row r="59" spans="1:11" s="16" customFormat="1" ht="12.95" customHeight="1" x14ac:dyDescent="0.25">
      <c r="A59" s="41"/>
      <c r="B59" s="41"/>
      <c r="C59" s="21" t="s">
        <v>60</v>
      </c>
      <c r="D59" s="22">
        <v>9814358</v>
      </c>
      <c r="E59" s="22">
        <v>0</v>
      </c>
      <c r="F59" s="22">
        <f t="shared" si="11"/>
        <v>9814358</v>
      </c>
      <c r="G59" s="22">
        <v>0</v>
      </c>
      <c r="H59" s="22">
        <v>0</v>
      </c>
      <c r="I59" s="22">
        <f t="shared" si="8"/>
        <v>-9814358</v>
      </c>
      <c r="K59" s="19"/>
    </row>
    <row r="60" spans="1:11" s="16" customFormat="1" ht="12.95" customHeight="1" x14ac:dyDescent="0.25">
      <c r="C60" s="21" t="s">
        <v>41</v>
      </c>
      <c r="D60" s="22">
        <v>7429755</v>
      </c>
      <c r="E60" s="22">
        <v>7499</v>
      </c>
      <c r="F60" s="22">
        <f t="shared" si="11"/>
        <v>7437254</v>
      </c>
      <c r="G60" s="42">
        <v>338647</v>
      </c>
      <c r="H60" s="42">
        <v>338647</v>
      </c>
      <c r="I60" s="42">
        <f t="shared" si="8"/>
        <v>-7091108</v>
      </c>
      <c r="K60" s="19"/>
    </row>
    <row r="61" spans="1:11" s="16" customFormat="1" ht="12.95" customHeight="1" x14ac:dyDescent="0.25">
      <c r="B61" s="13" t="s">
        <v>61</v>
      </c>
      <c r="C61" s="13"/>
      <c r="D61" s="18">
        <f>SUM(D62:D63)</f>
        <v>156551220</v>
      </c>
      <c r="E61" s="18">
        <f>SUM(E62:E63)</f>
        <v>-1061130</v>
      </c>
      <c r="F61" s="18">
        <f>SUM(F62:F63)</f>
        <v>155490090</v>
      </c>
      <c r="G61" s="18">
        <f t="shared" ref="G61:H61" si="12">SUM(G62:G63)</f>
        <v>37358266</v>
      </c>
      <c r="H61" s="18">
        <f t="shared" si="12"/>
        <v>37358266</v>
      </c>
      <c r="I61" s="18">
        <f t="shared" si="8"/>
        <v>-119192954</v>
      </c>
      <c r="K61" s="19"/>
    </row>
    <row r="62" spans="1:11" s="16" customFormat="1" ht="26.25" customHeight="1" x14ac:dyDescent="0.25">
      <c r="C62" s="21" t="s">
        <v>62</v>
      </c>
      <c r="D62" s="22">
        <v>156551220</v>
      </c>
      <c r="E62" s="22">
        <v>-1061130</v>
      </c>
      <c r="F62" s="22">
        <f t="shared" ref="F62" si="13">D62+E62</f>
        <v>155490090</v>
      </c>
      <c r="G62" s="42">
        <v>37358266</v>
      </c>
      <c r="H62" s="42">
        <v>37358266</v>
      </c>
      <c r="I62" s="22">
        <f t="shared" si="8"/>
        <v>-119192954</v>
      </c>
      <c r="K62" s="19"/>
    </row>
    <row r="63" spans="1:11" s="16" customFormat="1" ht="12.95" customHeight="1" x14ac:dyDescent="0.25">
      <c r="C63" s="21" t="s">
        <v>63</v>
      </c>
      <c r="D63" s="42">
        <v>0</v>
      </c>
      <c r="E63" s="42">
        <v>0</v>
      </c>
      <c r="F63" s="22">
        <f t="shared" si="11"/>
        <v>0</v>
      </c>
      <c r="G63" s="42">
        <v>0</v>
      </c>
      <c r="H63" s="42">
        <v>0</v>
      </c>
      <c r="I63" s="42">
        <f t="shared" si="8"/>
        <v>0</v>
      </c>
      <c r="K63" s="19"/>
    </row>
    <row r="64" spans="1:11" s="16" customFormat="1" ht="27" customHeight="1" x14ac:dyDescent="0.25">
      <c r="A64" s="41"/>
      <c r="B64" s="43" t="s">
        <v>64</v>
      </c>
      <c r="C64" s="43"/>
      <c r="D64" s="18">
        <v>9278941726</v>
      </c>
      <c r="E64" s="18">
        <v>222846836</v>
      </c>
      <c r="F64" s="18">
        <f>D64+E64</f>
        <v>9501788562</v>
      </c>
      <c r="G64" s="18">
        <v>1266003174</v>
      </c>
      <c r="H64" s="18">
        <v>1266003174</v>
      </c>
      <c r="I64" s="18">
        <f t="shared" si="8"/>
        <v>-8012938552</v>
      </c>
      <c r="K64" s="19"/>
    </row>
    <row r="65" spans="1:11" s="16" customFormat="1" ht="12.95" customHeight="1" x14ac:dyDescent="0.25">
      <c r="B65" s="13" t="s">
        <v>65</v>
      </c>
      <c r="C65" s="13"/>
      <c r="D65" s="18">
        <v>0</v>
      </c>
      <c r="E65" s="18">
        <v>0</v>
      </c>
      <c r="F65" s="18">
        <f t="shared" si="11"/>
        <v>0</v>
      </c>
      <c r="G65" s="18">
        <v>0</v>
      </c>
      <c r="H65" s="18">
        <v>0</v>
      </c>
      <c r="I65" s="18">
        <f t="shared" si="8"/>
        <v>0</v>
      </c>
      <c r="K65" s="19"/>
    </row>
    <row r="66" spans="1:11" s="16" customFormat="1" ht="12.95" customHeight="1" x14ac:dyDescent="0.25">
      <c r="D66" s="27"/>
      <c r="E66" s="27"/>
      <c r="F66" s="27"/>
      <c r="G66" s="27"/>
      <c r="H66" s="27"/>
      <c r="I66" s="27"/>
      <c r="K66" s="19"/>
    </row>
    <row r="67" spans="1:11" s="16" customFormat="1" ht="12.95" customHeight="1" x14ac:dyDescent="0.25">
      <c r="A67" s="28" t="s">
        <v>66</v>
      </c>
      <c r="B67" s="28"/>
      <c r="C67" s="28"/>
      <c r="D67" s="29">
        <f>SUM(D47+D56+D61+D64+D65)</f>
        <v>72058263368</v>
      </c>
      <c r="E67" s="30">
        <f>SUM(E47+E56+E61+E64+E65)</f>
        <v>-1517303110</v>
      </c>
      <c r="F67" s="29">
        <f>SUM(F47+F56+F61+F64+F65)</f>
        <v>70540960258</v>
      </c>
      <c r="G67" s="29">
        <f>SUM(G47+G56+G61+G64+G65)</f>
        <v>16670851936</v>
      </c>
      <c r="H67" s="29">
        <f>SUM(H47+H56+H61+H64+H65)</f>
        <v>16670851936</v>
      </c>
      <c r="I67" s="31">
        <f t="shared" si="8"/>
        <v>-55387411432</v>
      </c>
      <c r="K67" s="19"/>
    </row>
    <row r="68" spans="1:11" s="16" customFormat="1" ht="12.95" customHeight="1" x14ac:dyDescent="0.25">
      <c r="D68" s="22"/>
      <c r="E68" s="22"/>
      <c r="F68" s="22"/>
      <c r="G68" s="22"/>
      <c r="H68" s="22"/>
      <c r="I68" s="22"/>
      <c r="K68" s="19"/>
    </row>
    <row r="69" spans="1:11" s="16" customFormat="1" ht="12.95" customHeight="1" x14ac:dyDescent="0.25">
      <c r="A69" s="13" t="s">
        <v>67</v>
      </c>
      <c r="B69" s="13"/>
      <c r="C69" s="13"/>
      <c r="D69" s="18">
        <f>SUM(D70)</f>
        <v>0</v>
      </c>
      <c r="E69" s="18">
        <f t="shared" ref="E69:H69" si="14">SUM(E70)</f>
        <v>0</v>
      </c>
      <c r="F69" s="18">
        <f>D69+E69</f>
        <v>0</v>
      </c>
      <c r="G69" s="18">
        <f t="shared" si="14"/>
        <v>0</v>
      </c>
      <c r="H69" s="18">
        <f t="shared" si="14"/>
        <v>0</v>
      </c>
      <c r="I69" s="18">
        <f t="shared" ref="I69:I72" si="15">SUM(H69-D69)</f>
        <v>0</v>
      </c>
      <c r="K69" s="19"/>
    </row>
    <row r="70" spans="1:11" s="16" customFormat="1" ht="12.95" customHeight="1" x14ac:dyDescent="0.25">
      <c r="B70" s="44" t="s">
        <v>68</v>
      </c>
      <c r="C70" s="44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 t="shared" si="15"/>
        <v>0</v>
      </c>
      <c r="K70" s="19"/>
    </row>
    <row r="71" spans="1:11" s="16" customFormat="1" ht="12.95" customHeight="1" x14ac:dyDescent="0.25">
      <c r="D71" s="22"/>
      <c r="E71" s="22"/>
      <c r="F71" s="22"/>
      <c r="G71" s="22"/>
      <c r="H71" s="22"/>
      <c r="I71" s="22"/>
      <c r="K71" s="19"/>
    </row>
    <row r="72" spans="1:11" s="16" customFormat="1" ht="12.95" customHeight="1" x14ac:dyDescent="0.25">
      <c r="A72" s="45" t="s">
        <v>69</v>
      </c>
      <c r="B72" s="45"/>
      <c r="C72" s="45"/>
      <c r="D72" s="46">
        <f>SUM(D42+D67+D69)</f>
        <v>123661740068</v>
      </c>
      <c r="E72" s="47">
        <f>SUM(E42+E67+E69)</f>
        <v>1678232246</v>
      </c>
      <c r="F72" s="46">
        <f>SUM(F42+F67+F69)</f>
        <v>125339972314</v>
      </c>
      <c r="G72" s="46">
        <f>SUM(G42+G67+G69)</f>
        <v>33054474125</v>
      </c>
      <c r="H72" s="46">
        <f>SUM(H42+H67+H69)</f>
        <v>33054474125</v>
      </c>
      <c r="I72" s="48">
        <f t="shared" si="15"/>
        <v>-90607265943</v>
      </c>
      <c r="K72" s="19"/>
    </row>
    <row r="73" spans="1:11" s="16" customFormat="1" ht="12.95" customHeight="1" x14ac:dyDescent="0.25">
      <c r="D73" s="22"/>
      <c r="E73" s="22"/>
      <c r="F73" s="22"/>
      <c r="G73" s="22"/>
      <c r="H73" s="22"/>
      <c r="I73" s="22"/>
      <c r="K73" s="19"/>
    </row>
    <row r="74" spans="1:11" s="16" customFormat="1" ht="12.95" customHeight="1" x14ac:dyDescent="0.25">
      <c r="B74" s="13" t="s">
        <v>70</v>
      </c>
      <c r="C74" s="13"/>
      <c r="D74" s="27"/>
      <c r="E74" s="27"/>
      <c r="F74" s="27"/>
      <c r="G74" s="27"/>
      <c r="H74" s="27"/>
      <c r="I74" s="27"/>
      <c r="K74" s="19"/>
    </row>
    <row r="75" spans="1:11" s="16" customFormat="1" ht="12.95" customHeight="1" x14ac:dyDescent="0.25">
      <c r="B75" s="49" t="s">
        <v>71</v>
      </c>
      <c r="C75" s="49"/>
      <c r="D75" s="50">
        <v>0</v>
      </c>
      <c r="E75" s="22">
        <v>0</v>
      </c>
      <c r="F75" s="22">
        <f>D75+E75</f>
        <v>0</v>
      </c>
      <c r="G75" s="22">
        <v>0</v>
      </c>
      <c r="H75" s="22">
        <v>0</v>
      </c>
      <c r="I75" s="22">
        <f t="shared" ref="I75" si="16">SUM(H75-D75)</f>
        <v>0</v>
      </c>
      <c r="K75" s="19"/>
    </row>
    <row r="76" spans="1:11" s="16" customFormat="1" ht="12.95" customHeight="1" x14ac:dyDescent="0.25">
      <c r="B76" s="49"/>
      <c r="C76" s="49"/>
      <c r="D76" s="50"/>
      <c r="E76" s="22"/>
      <c r="F76" s="22"/>
      <c r="G76" s="22"/>
      <c r="H76" s="22"/>
      <c r="I76" s="22"/>
      <c r="K76" s="19"/>
    </row>
    <row r="77" spans="1:11" s="16" customFormat="1" ht="12.95" customHeight="1" x14ac:dyDescent="0.25">
      <c r="B77" s="49" t="s">
        <v>72</v>
      </c>
      <c r="C77" s="49"/>
      <c r="D77" s="50">
        <v>0</v>
      </c>
      <c r="E77" s="22">
        <v>0</v>
      </c>
      <c r="F77" s="22">
        <f>D77+E77</f>
        <v>0</v>
      </c>
      <c r="G77" s="22">
        <v>0</v>
      </c>
      <c r="H77" s="22">
        <v>0</v>
      </c>
      <c r="I77" s="22">
        <f t="shared" ref="I77" si="17">SUM(H77-D77)</f>
        <v>0</v>
      </c>
      <c r="K77" s="19"/>
    </row>
    <row r="78" spans="1:11" s="16" customFormat="1" ht="12.95" customHeight="1" x14ac:dyDescent="0.25">
      <c r="B78" s="49"/>
      <c r="C78" s="49"/>
      <c r="D78" s="50"/>
      <c r="E78" s="22"/>
      <c r="F78" s="22"/>
      <c r="G78" s="22"/>
      <c r="H78" s="22"/>
      <c r="I78" s="22"/>
      <c r="K78" s="19"/>
    </row>
    <row r="79" spans="1:11" s="16" customFormat="1" ht="12.95" customHeight="1" x14ac:dyDescent="0.25">
      <c r="B79" s="24"/>
      <c r="C79" s="24"/>
      <c r="D79" s="27"/>
      <c r="E79" s="22"/>
      <c r="F79" s="22"/>
      <c r="G79" s="22"/>
      <c r="H79" s="22"/>
      <c r="I79" s="22"/>
      <c r="K79" s="19"/>
    </row>
    <row r="80" spans="1:11" s="16" customFormat="1" ht="12.95" customHeight="1" x14ac:dyDescent="0.25">
      <c r="B80" s="13" t="s">
        <v>67</v>
      </c>
      <c r="C80" s="13"/>
      <c r="D80" s="51">
        <f>SUM(D75+D77)</f>
        <v>0</v>
      </c>
      <c r="E80" s="18">
        <f t="shared" ref="E80:H80" si="18">SUM(E75+E77)</f>
        <v>0</v>
      </c>
      <c r="F80" s="18">
        <f t="shared" si="18"/>
        <v>0</v>
      </c>
      <c r="G80" s="18">
        <f t="shared" si="18"/>
        <v>0</v>
      </c>
      <c r="H80" s="18">
        <f t="shared" si="18"/>
        <v>0</v>
      </c>
      <c r="I80" s="18">
        <f t="shared" ref="I80" si="19">SUM(H80-D80)</f>
        <v>0</v>
      </c>
      <c r="K80" s="19"/>
    </row>
    <row r="81" spans="1:11" s="56" customFormat="1" ht="5.0999999999999996" customHeight="1" x14ac:dyDescent="0.2">
      <c r="A81" s="52"/>
      <c r="B81" s="52"/>
      <c r="C81" s="52"/>
      <c r="D81" s="52"/>
      <c r="E81" s="53"/>
      <c r="F81" s="54"/>
      <c r="G81" s="55"/>
      <c r="H81" s="55"/>
      <c r="I81" s="55"/>
      <c r="K81" s="19"/>
    </row>
    <row r="82" spans="1:11" s="56" customFormat="1" ht="15" customHeight="1" x14ac:dyDescent="0.2">
      <c r="A82" s="57" t="s">
        <v>73</v>
      </c>
      <c r="B82" s="57"/>
      <c r="C82" s="57"/>
      <c r="D82" s="58"/>
      <c r="E82" s="59"/>
      <c r="F82" s="60"/>
      <c r="G82" s="61"/>
      <c r="H82" s="61"/>
      <c r="I82" s="61"/>
      <c r="K82" s="19"/>
    </row>
    <row r="83" spans="1:11" s="2" customFormat="1" ht="12.75" x14ac:dyDescent="0.2">
      <c r="A83" s="62"/>
      <c r="B83" s="62"/>
      <c r="C83" s="62"/>
      <c r="D83" s="62"/>
      <c r="E83" s="62"/>
      <c r="F83" s="62"/>
      <c r="G83" s="62"/>
      <c r="H83" s="62"/>
      <c r="I83" s="62"/>
      <c r="K83" s="19"/>
    </row>
    <row r="84" spans="1:11" x14ac:dyDescent="0.25">
      <c r="D84" s="18"/>
      <c r="E84" s="18"/>
      <c r="F84" s="18"/>
      <c r="G84" s="18"/>
      <c r="H84" s="18"/>
      <c r="I84" s="63"/>
    </row>
    <row r="85" spans="1:11" x14ac:dyDescent="0.25">
      <c r="D85" s="18"/>
      <c r="E85" s="18"/>
      <c r="F85" s="18"/>
      <c r="G85" s="18"/>
      <c r="H85" s="18"/>
      <c r="I85" s="63"/>
    </row>
    <row r="86" spans="1:11" x14ac:dyDescent="0.25">
      <c r="D86" s="18"/>
      <c r="E86" s="18"/>
      <c r="F86" s="18"/>
      <c r="G86" s="18"/>
      <c r="H86" s="18"/>
      <c r="I86" s="63"/>
    </row>
    <row r="87" spans="1:11" x14ac:dyDescent="0.25">
      <c r="D87" s="18"/>
      <c r="E87" s="18"/>
      <c r="F87" s="18"/>
      <c r="G87" s="18"/>
      <c r="H87" s="18"/>
      <c r="I87" s="63"/>
    </row>
    <row r="88" spans="1:11" x14ac:dyDescent="0.25">
      <c r="D88" s="18"/>
      <c r="E88" s="18"/>
      <c r="F88" s="18"/>
      <c r="G88" s="18"/>
      <c r="H88" s="18"/>
      <c r="I88" s="63"/>
    </row>
    <row r="89" spans="1:11" x14ac:dyDescent="0.25">
      <c r="D89" s="18"/>
      <c r="E89" s="18"/>
      <c r="F89" s="18"/>
      <c r="G89" s="18"/>
      <c r="H89" s="18"/>
      <c r="I89" s="63"/>
    </row>
    <row r="90" spans="1:11" x14ac:dyDescent="0.25">
      <c r="C90" s="65" t="s">
        <v>74</v>
      </c>
      <c r="D90" s="18">
        <v>111871168210</v>
      </c>
      <c r="E90" s="18">
        <v>24787878168</v>
      </c>
      <c r="F90" s="18">
        <f>D90+E90</f>
        <v>136659046378</v>
      </c>
      <c r="G90" s="18">
        <v>136659046378</v>
      </c>
      <c r="H90" s="18">
        <v>136659046378</v>
      </c>
      <c r="I90" s="63"/>
    </row>
    <row r="91" spans="1:11" x14ac:dyDescent="0.25">
      <c r="C91" s="65" t="s">
        <v>75</v>
      </c>
      <c r="D91" s="18"/>
      <c r="E91" s="18"/>
      <c r="F91" s="18"/>
      <c r="G91" s="18"/>
      <c r="H91" s="18"/>
      <c r="I91" s="63"/>
    </row>
    <row r="92" spans="1:11" x14ac:dyDescent="0.25">
      <c r="C92" s="66" t="s">
        <v>18</v>
      </c>
      <c r="D92" s="64"/>
      <c r="E92" s="22">
        <v>28880892</v>
      </c>
      <c r="F92" s="22">
        <f>D92+E92</f>
        <v>28880892</v>
      </c>
      <c r="G92" s="22">
        <v>28880892</v>
      </c>
      <c r="H92" s="22">
        <v>28880892</v>
      </c>
      <c r="I92" s="63"/>
    </row>
    <row r="93" spans="1:11" x14ac:dyDescent="0.25">
      <c r="C93" s="67" t="s">
        <v>20</v>
      </c>
      <c r="D93" s="22">
        <v>161193443</v>
      </c>
      <c r="E93" s="22">
        <v>35674511</v>
      </c>
      <c r="F93" s="22">
        <f>D93+E93</f>
        <v>196867954</v>
      </c>
      <c r="G93" s="22">
        <v>196867954</v>
      </c>
      <c r="H93" s="22">
        <v>196867954</v>
      </c>
      <c r="I93" s="63"/>
    </row>
    <row r="94" spans="1:11" x14ac:dyDescent="0.25">
      <c r="C94" s="65" t="s">
        <v>76</v>
      </c>
      <c r="D94" s="22"/>
      <c r="E94" s="22"/>
      <c r="F94" s="22"/>
      <c r="G94" s="22"/>
      <c r="H94" s="22"/>
      <c r="I94" s="63"/>
    </row>
    <row r="95" spans="1:11" x14ac:dyDescent="0.25">
      <c r="C95" s="67" t="s">
        <v>20</v>
      </c>
      <c r="D95" s="22">
        <v>0</v>
      </c>
      <c r="E95" s="22">
        <v>7079759</v>
      </c>
      <c r="F95" s="22">
        <f>D95+E95</f>
        <v>7079759</v>
      </c>
      <c r="G95" s="22">
        <v>7079759</v>
      </c>
      <c r="H95" s="22">
        <v>7079759</v>
      </c>
      <c r="I95" s="63"/>
    </row>
    <row r="96" spans="1:11" x14ac:dyDescent="0.25">
      <c r="C96" s="67"/>
      <c r="D96" s="22"/>
      <c r="E96" s="22"/>
      <c r="F96" s="22"/>
      <c r="G96" s="22"/>
      <c r="H96" s="22"/>
      <c r="I96" s="63"/>
    </row>
    <row r="97" spans="1:10" x14ac:dyDescent="0.25">
      <c r="C97" s="67"/>
      <c r="D97" s="22"/>
      <c r="E97" s="22"/>
      <c r="F97" s="22"/>
      <c r="G97" s="22"/>
      <c r="H97" s="22"/>
      <c r="I97" s="63"/>
    </row>
    <row r="98" spans="1:10" x14ac:dyDescent="0.25">
      <c r="C98" s="67"/>
      <c r="D98" s="22"/>
      <c r="E98" s="22"/>
      <c r="F98" s="22"/>
      <c r="G98" s="22"/>
      <c r="H98" s="22"/>
      <c r="I98" s="63"/>
    </row>
    <row r="99" spans="1:10" x14ac:dyDescent="0.25">
      <c r="C99" s="67"/>
      <c r="D99" s="22"/>
      <c r="E99" s="22"/>
      <c r="F99" s="22"/>
      <c r="G99" s="22"/>
      <c r="H99" s="22"/>
      <c r="I99" s="63"/>
    </row>
    <row r="100" spans="1:10" x14ac:dyDescent="0.25">
      <c r="C100" s="67"/>
      <c r="D100" s="22"/>
      <c r="E100" s="22"/>
      <c r="F100" s="22"/>
      <c r="G100" s="22"/>
      <c r="H100" s="22"/>
      <c r="I100" s="63"/>
    </row>
    <row r="101" spans="1:10" x14ac:dyDescent="0.25">
      <c r="C101" s="65" t="s">
        <v>77</v>
      </c>
      <c r="D101" s="18">
        <f>SUM(D90:D95)</f>
        <v>112032361653</v>
      </c>
      <c r="E101" s="18">
        <f>SUM(E90:E95)</f>
        <v>24859513330</v>
      </c>
      <c r="F101" s="18">
        <f>SUM(F90:F95)</f>
        <v>136891874983</v>
      </c>
      <c r="G101" s="18">
        <f t="shared" ref="G101:H101" si="20">SUM(G90:G95)</f>
        <v>136891874983</v>
      </c>
      <c r="H101" s="18">
        <f t="shared" si="20"/>
        <v>136891874983</v>
      </c>
      <c r="I101" s="63"/>
    </row>
    <row r="102" spans="1:10" x14ac:dyDescent="0.25">
      <c r="D102" s="18"/>
      <c r="E102" s="18"/>
      <c r="F102" s="18"/>
      <c r="G102" s="18"/>
      <c r="H102" s="18"/>
      <c r="I102" s="63"/>
    </row>
    <row r="103" spans="1:10" x14ac:dyDescent="0.25">
      <c r="D103" s="18"/>
      <c r="E103" s="18"/>
      <c r="F103" s="18"/>
      <c r="G103" s="18"/>
      <c r="H103" s="18"/>
      <c r="I103" s="63"/>
    </row>
    <row r="104" spans="1:10" x14ac:dyDescent="0.25">
      <c r="D104" s="18"/>
      <c r="E104" s="18"/>
      <c r="F104" s="18"/>
      <c r="G104" s="18"/>
      <c r="H104" s="18"/>
      <c r="I104" s="63"/>
    </row>
    <row r="105" spans="1:10" x14ac:dyDescent="0.25">
      <c r="A105" s="68"/>
      <c r="B105" s="68"/>
      <c r="C105" s="68"/>
      <c r="D105" s="68"/>
      <c r="E105" s="68"/>
      <c r="F105" s="68"/>
      <c r="G105" s="68"/>
      <c r="H105" s="68"/>
      <c r="I105" s="68"/>
    </row>
    <row r="106" spans="1:10" x14ac:dyDescent="0.25">
      <c r="B106" s="69"/>
      <c r="C106" s="69"/>
      <c r="D106" s="70"/>
      <c r="E106" s="70"/>
      <c r="F106" s="70"/>
      <c r="G106" s="70"/>
      <c r="H106" s="70"/>
      <c r="I106" s="68"/>
    </row>
    <row r="107" spans="1:10" x14ac:dyDescent="0.25">
      <c r="A107" s="71"/>
      <c r="B107" s="44"/>
      <c r="C107" s="44"/>
      <c r="D107" s="72"/>
      <c r="E107" s="22"/>
      <c r="F107" s="71"/>
      <c r="G107" s="22"/>
      <c r="H107" s="22"/>
      <c r="I107" s="71"/>
    </row>
    <row r="108" spans="1:10" x14ac:dyDescent="0.25">
      <c r="A108" s="71"/>
      <c r="B108" s="73"/>
      <c r="C108" s="20"/>
      <c r="D108" s="22"/>
      <c r="E108" s="22"/>
      <c r="F108" s="22"/>
      <c r="G108" s="22"/>
      <c r="H108" s="22"/>
      <c r="I108" s="71"/>
    </row>
    <row r="109" spans="1:10" s="74" customFormat="1" x14ac:dyDescent="0.25">
      <c r="A109" s="68"/>
      <c r="B109" s="69"/>
      <c r="C109" s="69"/>
      <c r="D109" s="18"/>
      <c r="E109" s="18"/>
      <c r="F109" s="18"/>
      <c r="G109" s="18"/>
      <c r="H109" s="18"/>
      <c r="I109" s="68"/>
      <c r="J109" s="12"/>
    </row>
    <row r="110" spans="1:10" x14ac:dyDescent="0.25">
      <c r="A110" s="68"/>
      <c r="B110" s="69"/>
      <c r="C110" s="69"/>
      <c r="D110" s="18"/>
      <c r="E110" s="18"/>
      <c r="F110" s="18"/>
      <c r="G110" s="18"/>
      <c r="H110" s="18"/>
      <c r="I110" s="68"/>
    </row>
    <row r="111" spans="1:10" s="79" customFormat="1" x14ac:dyDescent="0.25">
      <c r="A111" s="75"/>
      <c r="B111" s="75"/>
      <c r="C111" s="76"/>
      <c r="D111" s="77"/>
      <c r="E111" s="77"/>
      <c r="F111" s="77"/>
      <c r="G111" s="77"/>
      <c r="H111" s="77"/>
      <c r="I111" s="75"/>
      <c r="J111" s="78"/>
    </row>
    <row r="112" spans="1:10" x14ac:dyDescent="0.25">
      <c r="D112" s="22"/>
      <c r="E112" s="22"/>
      <c r="F112" s="22"/>
      <c r="G112" s="22"/>
      <c r="H112" s="22"/>
      <c r="I112" s="22"/>
    </row>
    <row r="113" spans="1:9" x14ac:dyDescent="0.25">
      <c r="A113" s="80"/>
      <c r="B113" s="80"/>
      <c r="C113" s="80"/>
      <c r="D113" s="80"/>
      <c r="E113" s="80"/>
      <c r="F113" s="80"/>
      <c r="G113" s="80"/>
      <c r="H113" s="80"/>
      <c r="I113" s="80"/>
    </row>
    <row r="114" spans="1:9" x14ac:dyDescent="0.25">
      <c r="H114" s="63"/>
      <c r="I114" s="63"/>
    </row>
    <row r="115" spans="1:9" x14ac:dyDescent="0.25">
      <c r="A115" s="12"/>
      <c r="B115" s="12"/>
      <c r="C115" s="81"/>
      <c r="D115" s="18"/>
      <c r="E115" s="18"/>
      <c r="F115" s="18"/>
      <c r="G115" s="18"/>
      <c r="H115" s="18"/>
      <c r="I115" s="82"/>
    </row>
    <row r="116" spans="1:9" x14ac:dyDescent="0.25">
      <c r="C116" s="12"/>
      <c r="D116" s="83"/>
      <c r="E116" s="83"/>
      <c r="F116" s="83"/>
      <c r="G116" s="83"/>
      <c r="H116" s="83"/>
    </row>
  </sheetData>
  <mergeCells count="44">
    <mergeCell ref="A113:I113"/>
    <mergeCell ref="A83:I83"/>
    <mergeCell ref="B106:C106"/>
    <mergeCell ref="B107:C107"/>
    <mergeCell ref="B108:C108"/>
    <mergeCell ref="B109:C109"/>
    <mergeCell ref="B110:C110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2024-05-30T17:32:14Z</dcterms:created>
  <dcterms:modified xsi:type="dcterms:W3CDTF">2024-05-30T17:32:15Z</dcterms:modified>
</cp:coreProperties>
</file>