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74BF2219-738A-488C-B6E6-7E3F8077B76C}" xr6:coauthVersionLast="40" xr6:coauthVersionMax="40" xr10:uidLastSave="{00000000-0000-0000-0000-000000000000}"/>
  <bookViews>
    <workbookView xWindow="0" yWindow="0" windowWidth="25200" windowHeight="11775" xr2:uid="{8BA30EA3-28B7-4AB9-8EA5-843A08170918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G95" i="1" s="1"/>
  <c r="F99" i="1"/>
  <c r="F95" i="1" s="1"/>
  <c r="G97" i="1"/>
  <c r="F97" i="1"/>
  <c r="G93" i="1"/>
  <c r="F93" i="1"/>
  <c r="G91" i="1"/>
  <c r="F91" i="1"/>
  <c r="G89" i="1"/>
  <c r="F89" i="1"/>
  <c r="G87" i="1"/>
  <c r="F87" i="1"/>
  <c r="G85" i="1"/>
  <c r="F85" i="1"/>
  <c r="G83" i="1"/>
  <c r="F83" i="1"/>
  <c r="G81" i="1"/>
  <c r="F81" i="1"/>
  <c r="G79" i="1"/>
  <c r="F79" i="1"/>
  <c r="G77" i="1"/>
  <c r="F77" i="1"/>
  <c r="G75" i="1"/>
  <c r="G101" i="1" s="1"/>
  <c r="F75" i="1"/>
  <c r="F101" i="1" s="1"/>
  <c r="C69" i="1"/>
  <c r="C71" i="1" s="1"/>
  <c r="B69" i="1"/>
  <c r="B71" i="1" s="1"/>
  <c r="C67" i="1"/>
  <c r="B67" i="1"/>
  <c r="C65" i="1"/>
  <c r="B65" i="1"/>
  <c r="G63" i="1"/>
  <c r="G69" i="1" s="1"/>
  <c r="F63" i="1"/>
  <c r="F69" i="1" s="1"/>
  <c r="C63" i="1"/>
  <c r="B63" i="1"/>
  <c r="G61" i="1"/>
  <c r="F61" i="1"/>
  <c r="C61" i="1"/>
  <c r="B61" i="1"/>
  <c r="G59" i="1"/>
  <c r="F59" i="1"/>
  <c r="C59" i="1"/>
  <c r="B59" i="1"/>
  <c r="G57" i="1"/>
  <c r="F57" i="1"/>
  <c r="C57" i="1"/>
  <c r="B57" i="1"/>
  <c r="G55" i="1"/>
  <c r="F55" i="1"/>
  <c r="C55" i="1"/>
  <c r="B55" i="1"/>
  <c r="G53" i="1"/>
  <c r="F53" i="1"/>
  <c r="C53" i="1"/>
  <c r="B53" i="1"/>
  <c r="G47" i="1"/>
  <c r="F47" i="1"/>
  <c r="G46" i="1"/>
  <c r="G44" i="1" s="1"/>
  <c r="F46" i="1"/>
  <c r="F44" i="1" s="1"/>
  <c r="G45" i="1"/>
  <c r="F45" i="1"/>
  <c r="C43" i="1"/>
  <c r="B43" i="1"/>
  <c r="G42" i="1"/>
  <c r="G40" i="1" s="1"/>
  <c r="F42" i="1"/>
  <c r="F40" i="1" s="1"/>
  <c r="G41" i="1"/>
  <c r="F41" i="1"/>
  <c r="C40" i="1"/>
  <c r="B40" i="1"/>
  <c r="G39" i="1"/>
  <c r="F39" i="1"/>
  <c r="C39" i="1"/>
  <c r="B39" i="1"/>
  <c r="G38" i="1"/>
  <c r="F38" i="1"/>
  <c r="C38" i="1"/>
  <c r="B38" i="1"/>
  <c r="G37" i="1"/>
  <c r="F37" i="1"/>
  <c r="G36" i="1"/>
  <c r="F36" i="1"/>
  <c r="G35" i="1"/>
  <c r="F35" i="1"/>
  <c r="G34" i="1"/>
  <c r="F34" i="1"/>
  <c r="G33" i="1"/>
  <c r="F33" i="1"/>
  <c r="C33" i="1"/>
  <c r="B33" i="1"/>
  <c r="G32" i="1"/>
  <c r="G29" i="1" s="1"/>
  <c r="F32" i="1"/>
  <c r="F29" i="1" s="1"/>
  <c r="C31" i="1"/>
  <c r="B31" i="1"/>
  <c r="C30" i="1"/>
  <c r="B30" i="1"/>
  <c r="C29" i="1"/>
  <c r="B29" i="1"/>
  <c r="G28" i="1"/>
  <c r="F28" i="1"/>
  <c r="C28" i="1"/>
  <c r="B28" i="1"/>
  <c r="G27" i="1"/>
  <c r="F27" i="1"/>
  <c r="C27" i="1"/>
  <c r="B27" i="1"/>
  <c r="G26" i="1"/>
  <c r="F26" i="1"/>
  <c r="C26" i="1"/>
  <c r="B26" i="1"/>
  <c r="G25" i="1"/>
  <c r="F25" i="1"/>
  <c r="C25" i="1"/>
  <c r="B25" i="1"/>
  <c r="G24" i="1"/>
  <c r="F24" i="1"/>
  <c r="C24" i="1"/>
  <c r="B24" i="1"/>
  <c r="C23" i="1"/>
  <c r="B23" i="1"/>
  <c r="C22" i="1"/>
  <c r="B22" i="1"/>
  <c r="G21" i="1"/>
  <c r="F21" i="1"/>
  <c r="C21" i="1"/>
  <c r="B21" i="1"/>
  <c r="G20" i="1"/>
  <c r="F20" i="1"/>
  <c r="C20" i="1"/>
  <c r="C19" i="1" s="1"/>
  <c r="B20" i="1"/>
  <c r="B19" i="1" s="1"/>
  <c r="G18" i="1"/>
  <c r="G11" i="1" s="1"/>
  <c r="F18" i="1"/>
  <c r="F11" i="1" s="1"/>
  <c r="C18" i="1"/>
  <c r="B18" i="1"/>
  <c r="C17" i="1"/>
  <c r="B17" i="1"/>
  <c r="G16" i="1"/>
  <c r="F16" i="1"/>
  <c r="C16" i="1"/>
  <c r="B16" i="1"/>
  <c r="G15" i="1"/>
  <c r="F15" i="1"/>
  <c r="C15" i="1"/>
  <c r="B15" i="1"/>
  <c r="G14" i="1"/>
  <c r="F14" i="1"/>
  <c r="C14" i="1"/>
  <c r="B14" i="1"/>
  <c r="G13" i="1"/>
  <c r="F13" i="1"/>
  <c r="C13" i="1"/>
  <c r="B13" i="1"/>
  <c r="G12" i="1"/>
  <c r="F12" i="1"/>
  <c r="C12" i="1"/>
  <c r="C11" i="1" s="1"/>
  <c r="B12" i="1"/>
  <c r="B11" i="1"/>
  <c r="B49" i="1" l="1"/>
  <c r="B104" i="1" s="1"/>
  <c r="F49" i="1"/>
  <c r="F71" i="1" s="1"/>
  <c r="F104" i="1" s="1"/>
  <c r="G71" i="1"/>
  <c r="G104" i="1" s="1"/>
  <c r="C49" i="1"/>
  <c r="C104" i="1" s="1"/>
  <c r="G49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<sst xmlns="http://schemas.openxmlformats.org/spreadsheetml/2006/main" count="129" uniqueCount="126">
  <si>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</si>
  <si>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ÓRGANOS AUTÓNOMOS</t>
  </si>
  <si>
    <t>ESTADO DE SITUACIÓN FINANCIERA DETALLADO CONSOLIDADO</t>
  </si>
  <si>
    <t>AL 31 DE DICIEMBRE DE 2023 Y AL 31 DE MARZO DE 2024</t>
  </si>
  <si>
    <t>( Cifras en Pesos )</t>
  </si>
  <si>
    <t>CONCEPTO</t>
  </si>
  <si>
    <t>31 DE MARZO DE 2024</t>
  </si>
  <si>
    <t>31 DE DICIEMBRE DE 2023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</si>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</sst>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7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164" fontId="5" fillId="0" borderId="6" xfId="1" applyNumberFormat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Font="1" applyFill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A3182C8A-38AB-406D-B97D-C6ABD1EB6E3E}"/>
    <cellStyle name="Normal 17" xfId="3" xr:uid="{5440D395-012A-4CB1-AEB1-CCD196F20030}"/>
    <cellStyle name="Normal 2 2" xfId="2" xr:uid="{4BC4424F-F3AA-453C-87D7-D958057727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5523500-B2CE-45FD-ACCB-E17BE6C23DFC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A52B3A72-79D7-4F00-919C-E18616DDAE46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O.AUTONOMOS)%20MA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8 EyE FINAL"/>
      <sheetName val="9 EyE"/>
      <sheetName val="10 ADQUISICIONES"/>
      <sheetName val="11 CONC. FLUJOS"/>
      <sheetName val="12.1 CIPyC"/>
      <sheetName val="34 FIDEFIM"/>
      <sheetName val="12 CIPyC (2)"/>
      <sheetName val="NOTAS MEMORIA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>
        <row r="12">
          <cell r="B12">
            <v>1131000</v>
          </cell>
          <cell r="C12">
            <v>0</v>
          </cell>
          <cell r="F12">
            <v>149615339</v>
          </cell>
          <cell r="G12">
            <v>13396635</v>
          </cell>
        </row>
        <row r="13">
          <cell r="B13">
            <v>0</v>
          </cell>
          <cell r="C13">
            <v>0</v>
          </cell>
          <cell r="F13">
            <v>16095595</v>
          </cell>
          <cell r="G13">
            <v>11542591</v>
          </cell>
        </row>
        <row r="14">
          <cell r="B14">
            <v>609361473</v>
          </cell>
          <cell r="C14">
            <v>272076105</v>
          </cell>
          <cell r="F14">
            <v>0</v>
          </cell>
          <cell r="G14">
            <v>16913314</v>
          </cell>
        </row>
        <row r="15">
          <cell r="B15">
            <v>311980058</v>
          </cell>
          <cell r="C15">
            <v>180513372</v>
          </cell>
          <cell r="F15">
            <v>0</v>
          </cell>
          <cell r="G15">
            <v>0</v>
          </cell>
        </row>
        <row r="16">
          <cell r="B16">
            <v>334325566</v>
          </cell>
          <cell r="C16">
            <v>109712843</v>
          </cell>
          <cell r="F16">
            <v>605776</v>
          </cell>
          <cell r="G16">
            <v>143119</v>
          </cell>
        </row>
        <row r="17">
          <cell r="B17">
            <v>1827428</v>
          </cell>
          <cell r="C17">
            <v>1808396</v>
          </cell>
          <cell r="F17">
            <v>294314005</v>
          </cell>
          <cell r="G17">
            <v>256772490</v>
          </cell>
        </row>
        <row r="18">
          <cell r="B18">
            <v>3</v>
          </cell>
          <cell r="C18">
            <v>230462</v>
          </cell>
          <cell r="F18">
            <v>821523</v>
          </cell>
          <cell r="G18">
            <v>818946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1">
          <cell r="B21">
            <v>18176933</v>
          </cell>
          <cell r="C21">
            <v>14162856</v>
          </cell>
        </row>
        <row r="22">
          <cell r="B22">
            <v>641248</v>
          </cell>
          <cell r="C22">
            <v>105268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241601</v>
          </cell>
          <cell r="C24">
            <v>411622</v>
          </cell>
          <cell r="F24">
            <v>0</v>
          </cell>
          <cell r="G24">
            <v>0</v>
          </cell>
        </row>
        <row r="25">
          <cell r="B25">
            <v>10000</v>
          </cell>
          <cell r="C25">
            <v>424500</v>
          </cell>
        </row>
        <row r="26">
          <cell r="B26">
            <v>0</v>
          </cell>
          <cell r="C26">
            <v>0</v>
          </cell>
        </row>
        <row r="27">
          <cell r="F27">
            <v>0</v>
          </cell>
          <cell r="G27">
            <v>0</v>
          </cell>
        </row>
        <row r="28">
          <cell r="B28">
            <v>2288335</v>
          </cell>
          <cell r="C28">
            <v>0</v>
          </cell>
        </row>
        <row r="29">
          <cell r="B29">
            <v>8720770</v>
          </cell>
          <cell r="C29">
            <v>0</v>
          </cell>
          <cell r="F29">
            <v>0</v>
          </cell>
          <cell r="G29">
            <v>0</v>
          </cell>
        </row>
        <row r="30">
          <cell r="B30">
            <v>7680128</v>
          </cell>
          <cell r="C30">
            <v>7680128</v>
          </cell>
          <cell r="F30">
            <v>0</v>
          </cell>
          <cell r="G30">
            <v>1888</v>
          </cell>
        </row>
        <row r="31">
          <cell r="B31">
            <v>0</v>
          </cell>
          <cell r="C31">
            <v>0</v>
          </cell>
          <cell r="F31">
            <v>0</v>
          </cell>
          <cell r="G31">
            <v>0</v>
          </cell>
        </row>
        <row r="32">
          <cell r="F32">
            <v>0</v>
          </cell>
          <cell r="G32">
            <v>0</v>
          </cell>
        </row>
        <row r="33">
          <cell r="B33">
            <v>679510</v>
          </cell>
          <cell r="C33">
            <v>679510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F34">
            <v>0</v>
          </cell>
          <cell r="G34">
            <v>0</v>
          </cell>
        </row>
        <row r="36">
          <cell r="F36">
            <v>299920</v>
          </cell>
          <cell r="G36">
            <v>252167</v>
          </cell>
        </row>
        <row r="37">
          <cell r="F37">
            <v>178451</v>
          </cell>
          <cell r="G37">
            <v>39314074</v>
          </cell>
        </row>
        <row r="39">
          <cell r="F39">
            <v>2059656</v>
          </cell>
          <cell r="G39">
            <v>1745196</v>
          </cell>
        </row>
        <row r="40">
          <cell r="F40">
            <v>0</v>
          </cell>
          <cell r="G40">
            <v>0</v>
          </cell>
        </row>
        <row r="41">
          <cell r="F41">
            <v>170089</v>
          </cell>
          <cell r="G41">
            <v>27456</v>
          </cell>
        </row>
        <row r="46">
          <cell r="B46">
            <v>60208262</v>
          </cell>
          <cell r="C46">
            <v>60092770</v>
          </cell>
        </row>
        <row r="47">
          <cell r="F47">
            <v>1308057</v>
          </cell>
          <cell r="G47">
            <v>1308057</v>
          </cell>
        </row>
        <row r="50">
          <cell r="F50">
            <v>0</v>
          </cell>
          <cell r="G50">
            <v>0</v>
          </cell>
        </row>
        <row r="51">
          <cell r="B51">
            <v>100570529</v>
          </cell>
          <cell r="C51">
            <v>100604937</v>
          </cell>
        </row>
        <row r="52">
          <cell r="F52">
            <v>0</v>
          </cell>
          <cell r="G52">
            <v>0</v>
          </cell>
        </row>
        <row r="55">
          <cell r="F55">
            <v>1335298446</v>
          </cell>
          <cell r="G55">
            <v>1406422478</v>
          </cell>
        </row>
        <row r="57">
          <cell r="B57">
            <v>2528904831</v>
          </cell>
          <cell r="C57">
            <v>2503380074</v>
          </cell>
          <cell r="F57">
            <v>22719</v>
          </cell>
          <cell r="G57">
            <v>22719</v>
          </cell>
        </row>
        <row r="64">
          <cell r="B64">
            <v>1313607421</v>
          </cell>
          <cell r="C64">
            <v>1362267635</v>
          </cell>
          <cell r="F64">
            <v>3194567</v>
          </cell>
          <cell r="G64">
            <v>3194567</v>
          </cell>
        </row>
        <row r="73">
          <cell r="B73">
            <v>127801411</v>
          </cell>
          <cell r="C73">
            <v>127968017</v>
          </cell>
        </row>
        <row r="75">
          <cell r="F75">
            <v>0</v>
          </cell>
          <cell r="G75">
            <v>0</v>
          </cell>
        </row>
        <row r="77">
          <cell r="F77">
            <v>73954377</v>
          </cell>
          <cell r="G77">
            <v>73954377</v>
          </cell>
        </row>
        <row r="79">
          <cell r="B79">
            <v>-121103858</v>
          </cell>
          <cell r="C79">
            <v>-122265219</v>
          </cell>
          <cell r="F79">
            <v>0</v>
          </cell>
          <cell r="G79">
            <v>0</v>
          </cell>
        </row>
        <row r="83">
          <cell r="B83">
            <v>430443366</v>
          </cell>
          <cell r="C83">
            <v>401996220</v>
          </cell>
          <cell r="F83">
            <v>659721412</v>
          </cell>
          <cell r="G83">
            <v>85604096</v>
          </cell>
        </row>
        <row r="85">
          <cell r="F85">
            <v>2715994355</v>
          </cell>
          <cell r="G85">
            <v>2626573598</v>
          </cell>
        </row>
        <row r="87">
          <cell r="F87">
            <v>487881913</v>
          </cell>
          <cell r="G87">
            <v>487881913</v>
          </cell>
        </row>
        <row r="89">
          <cell r="B89">
            <v>0</v>
          </cell>
          <cell r="C89">
            <v>0</v>
          </cell>
        </row>
        <row r="91">
          <cell r="B91">
            <v>4319617</v>
          </cell>
          <cell r="C91">
            <v>4319617</v>
          </cell>
          <cell r="F91">
            <v>0</v>
          </cell>
          <cell r="G91">
            <v>0</v>
          </cell>
        </row>
        <row r="94">
          <cell r="F94">
            <v>279432</v>
          </cell>
          <cell r="G94">
            <v>279432</v>
          </cell>
        </row>
        <row r="98">
          <cell r="F98">
            <v>0</v>
          </cell>
          <cell r="G98">
            <v>0</v>
          </cell>
        </row>
        <row r="100">
          <cell r="F100">
            <v>0</v>
          </cell>
          <cell r="G10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67A30-57A2-4C51-B25C-57842ED5415C}">
  <sheetPr>
    <tabColor theme="0" tint="-0.14999847407452621"/>
    <pageSetUpPr fitToPage="1"/>
  </sheetPr>
  <dimension ref="A1:I123"/>
  <sheetViews>
    <sheetView showGridLines="0" tabSelected="1" zoomScale="93" zoomScaleNormal="93" workbookViewId="0">
      <selection sqref="A1:I43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46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1258625528</v>
      </c>
      <c r="C11" s="21">
        <f>SUM(C12:C18)</f>
        <v>564341178</v>
      </c>
      <c r="D11" s="22"/>
      <c r="E11" s="20" t="s">
        <v>13</v>
      </c>
      <c r="F11" s="21">
        <f>SUM(F12:F20)</f>
        <v>461452238</v>
      </c>
      <c r="G11" s="21">
        <f>SUM(G12:G20)</f>
        <v>299587095</v>
      </c>
    </row>
    <row r="12" spans="1:9" s="17" customFormat="1" ht="12.75" x14ac:dyDescent="0.25">
      <c r="A12" s="17" t="s">
        <v>14</v>
      </c>
      <c r="B12" s="23">
        <f>SUM('[1]ESF (cuentas)'!B12)</f>
        <v>1131000</v>
      </c>
      <c r="C12" s="23">
        <f>SUM('[1]ESF (cuentas)'!C12)</f>
        <v>0</v>
      </c>
      <c r="D12" s="24"/>
      <c r="E12" s="17" t="s">
        <v>15</v>
      </c>
      <c r="F12" s="23">
        <f>SUM('[1]ESF (cuentas)'!F12)</f>
        <v>149615339</v>
      </c>
      <c r="G12" s="23">
        <f>SUM('[1]ESF (cuentas)'!G12)</f>
        <v>13396635</v>
      </c>
    </row>
    <row r="13" spans="1:9" s="17" customFormat="1" ht="12.75" x14ac:dyDescent="0.25">
      <c r="A13" s="17" t="s">
        <v>16</v>
      </c>
      <c r="B13" s="23">
        <f>SUM('[1]ESF (cuentas)'!B13)</f>
        <v>0</v>
      </c>
      <c r="C13" s="23">
        <f>SUM('[1]ESF (cuentas)'!C13)</f>
        <v>0</v>
      </c>
      <c r="D13" s="24"/>
      <c r="E13" s="17" t="s">
        <v>17</v>
      </c>
      <c r="F13" s="23">
        <f>SUM('[1]ESF (cuentas)'!F13)</f>
        <v>16095595</v>
      </c>
      <c r="G13" s="23">
        <f>SUM('[1]ESF (cuentas)'!G13)</f>
        <v>11542591</v>
      </c>
    </row>
    <row r="14" spans="1:9" s="17" customFormat="1" ht="12.75" x14ac:dyDescent="0.25">
      <c r="A14" s="17" t="s">
        <v>18</v>
      </c>
      <c r="B14" s="23">
        <f>SUM('[1]ESF (cuentas)'!B14)</f>
        <v>609361473</v>
      </c>
      <c r="C14" s="23">
        <f>SUM('[1]ESF (cuentas)'!C14)</f>
        <v>272076105</v>
      </c>
      <c r="D14" s="24"/>
      <c r="E14" s="17" t="s">
        <v>19</v>
      </c>
      <c r="F14" s="23">
        <f>SUM('[1]ESF (cuentas)'!F14)</f>
        <v>0</v>
      </c>
      <c r="G14" s="23">
        <f>SUM('[1]ESF (cuentas)'!G14)</f>
        <v>16913314</v>
      </c>
    </row>
    <row r="15" spans="1:9" s="17" customFormat="1" ht="12.75" x14ac:dyDescent="0.25">
      <c r="A15" s="17" t="s">
        <v>20</v>
      </c>
      <c r="B15" s="23">
        <f>SUM('[1]ESF (cuentas)'!B15)</f>
        <v>311980058</v>
      </c>
      <c r="C15" s="23">
        <f>SUM('[1]ESF (cuentas)'!C15)</f>
        <v>180513372</v>
      </c>
      <c r="D15" s="24"/>
      <c r="E15" s="17" t="s">
        <v>21</v>
      </c>
      <c r="F15" s="23">
        <f>SUM('[1]ESF (cuentas)'!F15)</f>
        <v>0</v>
      </c>
      <c r="G15" s="23">
        <f>SUM('[1]ESF (cuentas)'!G15)</f>
        <v>0</v>
      </c>
    </row>
    <row r="16" spans="1:9" s="17" customFormat="1" ht="12.75" x14ac:dyDescent="0.25">
      <c r="A16" s="17" t="s">
        <v>22</v>
      </c>
      <c r="B16" s="23">
        <f>SUM('[1]ESF (cuentas)'!B16)</f>
        <v>334325566</v>
      </c>
      <c r="C16" s="23">
        <f>SUM('[1]ESF (cuentas)'!C16)</f>
        <v>109712843</v>
      </c>
      <c r="D16" s="24"/>
      <c r="E16" s="17" t="s">
        <v>23</v>
      </c>
      <c r="F16" s="23">
        <f>SUM('[1]ESF (cuentas)'!F16)</f>
        <v>605776</v>
      </c>
      <c r="G16" s="23">
        <f>SUM('[1]ESF (cuentas)'!G16)</f>
        <v>143119</v>
      </c>
    </row>
    <row r="17" spans="1:7" s="17" customFormat="1" ht="25.5" x14ac:dyDescent="0.25">
      <c r="A17" s="17" t="s">
        <v>24</v>
      </c>
      <c r="B17" s="23">
        <f>SUM('[1]ESF (cuentas)'!B17)</f>
        <v>1827428</v>
      </c>
      <c r="C17" s="23">
        <f>SUM('[1]ESF (cuentas)'!C17)</f>
        <v>1808396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f>SUM('[1]ESF (cuentas)'!B18)</f>
        <v>3</v>
      </c>
      <c r="C18" s="23">
        <f>SUM('[1]ESF (cuentas)'!C18)</f>
        <v>230462</v>
      </c>
      <c r="D18" s="24"/>
      <c r="E18" s="17" t="s">
        <v>27</v>
      </c>
      <c r="F18" s="23">
        <f>SUM('[1]ESF (cuentas)'!F17)</f>
        <v>294314005</v>
      </c>
      <c r="G18" s="23">
        <f>SUM('[1]ESF (cuentas)'!G17)</f>
        <v>256772490</v>
      </c>
    </row>
    <row r="19" spans="1:7" s="17" customFormat="1" ht="12.75" x14ac:dyDescent="0.25">
      <c r="A19" s="20" t="s">
        <v>28</v>
      </c>
      <c r="B19" s="21">
        <f>SUM(B20:B26)</f>
        <v>19069782</v>
      </c>
      <c r="C19" s="21">
        <f>SUM(C20:C26)</f>
        <v>15104246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f>SUM('[1]ESF (cuentas)'!B20)</f>
        <v>0</v>
      </c>
      <c r="C20" s="23">
        <f>SUM('[1]ESF (cuentas)'!C20)</f>
        <v>0</v>
      </c>
      <c r="D20" s="24"/>
      <c r="E20" s="17" t="s">
        <v>31</v>
      </c>
      <c r="F20" s="23">
        <f>SUM('[1]ESF (cuentas)'!F18)</f>
        <v>821523</v>
      </c>
      <c r="G20" s="23">
        <f>SUM('[1]ESF (cuentas)'!G18)</f>
        <v>818946</v>
      </c>
    </row>
    <row r="21" spans="1:7" s="17" customFormat="1" ht="12.75" x14ac:dyDescent="0.25">
      <c r="A21" s="17" t="s">
        <v>32</v>
      </c>
      <c r="B21" s="23">
        <f>SUM('[1]ESF (cuentas)'!B21)</f>
        <v>18176933</v>
      </c>
      <c r="C21" s="23">
        <f>SUM('[1]ESF (cuentas)'!C21)</f>
        <v>14162856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f>SUM('[1]ESF (cuentas)'!B22)</f>
        <v>641248</v>
      </c>
      <c r="C22" s="23">
        <f>SUM('[1]ESF (cuentas)'!C22)</f>
        <v>105268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f>SUM('[1]ESF (cuentas)'!B23)</f>
        <v>0</v>
      </c>
      <c r="C23" s="23">
        <f>SUM('[1]ESF (cuentas)'!C23)</f>
        <v>0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f>SUM('[1]ESF (cuentas)'!B24)</f>
        <v>241601</v>
      </c>
      <c r="C24" s="23">
        <f>SUM('[1]ESF (cuentas)'!C24)</f>
        <v>411622</v>
      </c>
      <c r="D24" s="24"/>
      <c r="E24" s="17" t="s">
        <v>39</v>
      </c>
      <c r="F24" s="23">
        <f>SUM('[1]ESF (cuentas)'!F20)</f>
        <v>0</v>
      </c>
      <c r="G24" s="23">
        <f>SUM('[1]ESF (cuentas)'!G20)</f>
        <v>0</v>
      </c>
    </row>
    <row r="25" spans="1:7" s="17" customFormat="1" ht="12.75" x14ac:dyDescent="0.25">
      <c r="A25" s="17" t="s">
        <v>40</v>
      </c>
      <c r="B25" s="23">
        <f>SUM('[1]ESF (cuentas)'!B25)</f>
        <v>10000</v>
      </c>
      <c r="C25" s="23">
        <f>SUM('[1]ESF (cuentas)'!C25)</f>
        <v>424500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f>SUM('[1]ESF (cuentas)'!B26)</f>
        <v>0</v>
      </c>
      <c r="C26" s="23">
        <f>SUM('[1]ESF (cuentas)'!C26)</f>
        <v>0</v>
      </c>
      <c r="D26" s="24"/>
      <c r="E26" s="17" t="s">
        <v>43</v>
      </c>
      <c r="F26" s="23">
        <f>SUM('[1]ESF (cuentas)'!F22)</f>
        <v>0</v>
      </c>
      <c r="G26" s="23">
        <f>SUM('[1]ESF (cuentas)'!G22)</f>
        <v>0</v>
      </c>
    </row>
    <row r="27" spans="1:7" s="17" customFormat="1" ht="12.75" x14ac:dyDescent="0.25">
      <c r="A27" s="20" t="s">
        <v>44</v>
      </c>
      <c r="B27" s="21">
        <f>SUM(B28:B32)</f>
        <v>18689233</v>
      </c>
      <c r="C27" s="21">
        <f>SUM(C28:C32)</f>
        <v>7680128</v>
      </c>
      <c r="D27" s="22"/>
      <c r="E27" s="17" t="s">
        <v>45</v>
      </c>
      <c r="F27" s="23">
        <f>SUM('[1]ESF (cuentas)'!F23)</f>
        <v>0</v>
      </c>
      <c r="G27" s="23">
        <f>SUM('[1]ESF (cuentas)'!G23)</f>
        <v>0</v>
      </c>
    </row>
    <row r="28" spans="1:7" s="17" customFormat="1" ht="25.5" x14ac:dyDescent="0.25">
      <c r="A28" s="17" t="s">
        <v>46</v>
      </c>
      <c r="B28" s="23">
        <f>SUM('[1]ESF (cuentas)'!B28)</f>
        <v>2288335</v>
      </c>
      <c r="C28" s="23">
        <f>SUM('[1]ESF (cuentas)'!C28)</f>
        <v>0</v>
      </c>
      <c r="D28" s="24"/>
      <c r="E28" s="20" t="s">
        <v>47</v>
      </c>
      <c r="F28" s="21">
        <f>SUM('[1]ESF (cuentas)'!F24)</f>
        <v>0</v>
      </c>
      <c r="G28" s="21">
        <f>SUM('[1]ESF (cuentas)'!G24)</f>
        <v>0</v>
      </c>
    </row>
    <row r="29" spans="1:7" s="17" customFormat="1" ht="25.5" x14ac:dyDescent="0.25">
      <c r="A29" s="17" t="s">
        <v>48</v>
      </c>
      <c r="B29" s="23">
        <f>SUM('[1]ESF (cuentas)'!B29)</f>
        <v>8720770</v>
      </c>
      <c r="C29" s="23">
        <f>SUM('[1]ESF (cuentas)'!C29)</f>
        <v>0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17" t="s">
        <v>50</v>
      </c>
      <c r="B30" s="23">
        <f>SUM('[1]ESF (cuentas)'!B30)</f>
        <v>7680128</v>
      </c>
      <c r="C30" s="23">
        <f>SUM('[1]ESF (cuentas)'!C30)</f>
        <v>7680128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f>SUM('[1]ESF (cuentas)'!B31)</f>
        <v>0</v>
      </c>
      <c r="C31" s="23">
        <f>SUM('[1]ESF (cuentas)'!C31)</f>
        <v>0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f>SUM('[1]ESF (cuentas)'!F27)</f>
        <v>0</v>
      </c>
      <c r="G32" s="23">
        <f>SUM('[1]ESF (cuentas)'!G27)</f>
        <v>0</v>
      </c>
    </row>
    <row r="33" spans="1:7" s="17" customFormat="1" ht="25.5" x14ac:dyDescent="0.25">
      <c r="A33" s="20" t="s">
        <v>56</v>
      </c>
      <c r="B33" s="21">
        <f>SUM(B34:B38)</f>
        <v>679510</v>
      </c>
      <c r="C33" s="21">
        <f>SUM(C34:C38)</f>
        <v>679510</v>
      </c>
      <c r="D33" s="24"/>
      <c r="E33" s="20" t="s">
        <v>57</v>
      </c>
      <c r="F33" s="21">
        <f>SUM(F34:F39)</f>
        <v>0</v>
      </c>
      <c r="G33" s="21">
        <f>SUM(G34:G39)</f>
        <v>1888</v>
      </c>
    </row>
    <row r="34" spans="1:7" s="17" customFormat="1" ht="12.75" x14ac:dyDescent="0.25">
      <c r="A34" s="17" t="s">
        <v>58</v>
      </c>
      <c r="B34" s="23">
        <v>0</v>
      </c>
      <c r="C34" s="23">
        <v>0</v>
      </c>
      <c r="D34" s="24"/>
      <c r="E34" s="17" t="s">
        <v>59</v>
      </c>
      <c r="F34" s="23">
        <f>SUM('[1]ESF (cuentas)'!F29)</f>
        <v>0</v>
      </c>
      <c r="G34" s="23">
        <f>SUM('[1]ESF (cuentas)'!G29)</f>
        <v>0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f>SUM('[1]ESF (cuentas)'!F30)</f>
        <v>0</v>
      </c>
      <c r="G35" s="23">
        <f>SUM('[1]ESF (cuentas)'!G30)</f>
        <v>1888</v>
      </c>
    </row>
    <row r="36" spans="1:7" s="17" customFormat="1" ht="12.75" x14ac:dyDescent="0.25">
      <c r="A36" s="17" t="s">
        <v>62</v>
      </c>
      <c r="B36" s="23">
        <v>0</v>
      </c>
      <c r="C36" s="23">
        <v>0</v>
      </c>
      <c r="D36" s="22"/>
      <c r="E36" s="17" t="s">
        <v>63</v>
      </c>
      <c r="F36" s="23">
        <f>SUM('[1]ESF (cuentas)'!F31)</f>
        <v>0</v>
      </c>
      <c r="G36" s="23">
        <f>SUM('[1]ESF (cuentas)'!G31)</f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f>SUM('[1]ESF (cuentas)'!F32)</f>
        <v>0</v>
      </c>
      <c r="G37" s="23">
        <f>SUM('[1]ESF (cuentas)'!G32)</f>
        <v>0</v>
      </c>
    </row>
    <row r="38" spans="1:7" s="17" customFormat="1" ht="12.75" customHeight="1" x14ac:dyDescent="0.25">
      <c r="A38" s="17" t="s">
        <v>66</v>
      </c>
      <c r="B38" s="23">
        <f>SUM('[1]ESF (cuentas)'!B33)</f>
        <v>679510</v>
      </c>
      <c r="C38" s="23">
        <f>SUM('[1]ESF (cuentas)'!C33)</f>
        <v>679510</v>
      </c>
      <c r="D38" s="24"/>
      <c r="E38" s="17" t="s">
        <v>67</v>
      </c>
      <c r="F38" s="23">
        <f>SUM('[1]ESF (cuentas)'!F33)</f>
        <v>0</v>
      </c>
      <c r="G38" s="23">
        <f>SUM('[1]ESF (cuentas)'!G33)</f>
        <v>0</v>
      </c>
    </row>
    <row r="39" spans="1:7" s="17" customFormat="1" ht="12.75" x14ac:dyDescent="0.25">
      <c r="A39" s="20" t="s">
        <v>68</v>
      </c>
      <c r="B39" s="21">
        <f>SUM('[1]ESF (cuentas)'!B34)</f>
        <v>0</v>
      </c>
      <c r="C39" s="21">
        <f>SUM('[1]ESF (cuentas)'!C34)</f>
        <v>0</v>
      </c>
      <c r="D39" s="22"/>
      <c r="E39" s="17" t="s">
        <v>69</v>
      </c>
      <c r="F39" s="23">
        <f>SUM('[1]ESF (cuentas)'!F34)</f>
        <v>0</v>
      </c>
      <c r="G39" s="23">
        <f>SUM('[1]ESF (cuentas)'!G34)</f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478371</v>
      </c>
      <c r="G40" s="21">
        <f>SUM(G41:G43)</f>
        <v>39566241</v>
      </c>
    </row>
    <row r="41" spans="1:7" s="17" customFormat="1" ht="25.5" x14ac:dyDescent="0.25">
      <c r="A41" s="17" t="s">
        <v>72</v>
      </c>
      <c r="B41" s="23">
        <v>0</v>
      </c>
      <c r="C41" s="23">
        <v>0</v>
      </c>
      <c r="D41" s="22"/>
      <c r="E41" s="17" t="s">
        <v>73</v>
      </c>
      <c r="F41" s="23">
        <f>SUM('[1]ESF (cuentas)'!F36)</f>
        <v>299920</v>
      </c>
      <c r="G41" s="23">
        <f>SUM('[1]ESF (cuentas)'!G36)</f>
        <v>252167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f>SUM('[1]ESF (cuentas)'!F37)</f>
        <v>178451</v>
      </c>
      <c r="G42" s="23">
        <f>SUM('[1]ESF (cuentas)'!G37)</f>
        <v>39314074</v>
      </c>
    </row>
    <row r="43" spans="1:7" s="17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v>0</v>
      </c>
      <c r="C44" s="23">
        <v>0</v>
      </c>
      <c r="E44" s="20" t="s">
        <v>79</v>
      </c>
      <c r="F44" s="21">
        <f>SUM(F45:F47)</f>
        <v>2229745</v>
      </c>
      <c r="G44" s="21">
        <f>SUM(G45:G47)</f>
        <v>1772652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f>SUM('[1]ESF (cuentas)'!F39)</f>
        <v>2059656</v>
      </c>
      <c r="G45" s="23">
        <f>SUM('[1]ESF (cuentas)'!G39)</f>
        <v>1745196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f>SUM('[1]ESF (cuentas)'!F40)</f>
        <v>0</v>
      </c>
      <c r="G46" s="23">
        <f>SUM('[1]ESF (cuentas)'!G40)</f>
        <v>0</v>
      </c>
    </row>
    <row r="47" spans="1:7" s="17" customFormat="1" ht="12.75" x14ac:dyDescent="0.25">
      <c r="A47" s="17" t="s">
        <v>84</v>
      </c>
      <c r="B47" s="23">
        <v>0</v>
      </c>
      <c r="C47" s="23">
        <v>0</v>
      </c>
      <c r="D47" s="22"/>
      <c r="E47" s="17" t="s">
        <v>85</v>
      </c>
      <c r="F47" s="23">
        <f>SUM('[1]ESF (cuentas)'!F41)</f>
        <v>170089</v>
      </c>
      <c r="G47" s="23">
        <f>SUM('[1]ESF (cuentas)'!G41)</f>
        <v>27456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1297064053</v>
      </c>
      <c r="C49" s="21">
        <f>SUM(C11+C19+C27+C33+C39+C40+C43)</f>
        <v>587805062</v>
      </c>
      <c r="D49" s="24"/>
      <c r="E49" s="20" t="s">
        <v>87</v>
      </c>
      <c r="F49" s="21">
        <f>SUM(F44+F40+F33+F29+F28+F25+F21+F11)</f>
        <v>464160354</v>
      </c>
      <c r="G49" s="21">
        <f>SUM(G44+G40+G33+G29+G28+G25+G21+G11)</f>
        <v>340927876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f>SUM('[1]ESF (cuentas)'!B46)</f>
        <v>60208262</v>
      </c>
      <c r="C53" s="21">
        <f>SUM('[1]ESF (cuentas)'!C46)</f>
        <v>60092770</v>
      </c>
      <c r="D53" s="24"/>
      <c r="E53" s="20" t="s">
        <v>91</v>
      </c>
      <c r="F53" s="21">
        <f>SUM('[1]ESF (cuentas)'!F47)</f>
        <v>1308057</v>
      </c>
      <c r="G53" s="21">
        <f>SUM('[1]ESF (cuentas)'!G47)</f>
        <v>1308057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f>SUM('[1]ESF (cuentas)'!B51)</f>
        <v>100570529</v>
      </c>
      <c r="C55" s="21">
        <f>SUM('[1]ESF (cuentas)'!C51)</f>
        <v>100604937</v>
      </c>
      <c r="D55" s="24"/>
      <c r="E55" s="20" t="s">
        <v>93</v>
      </c>
      <c r="F55" s="21">
        <f>SUM('[1]ESF (cuentas)'!F50)</f>
        <v>0</v>
      </c>
      <c r="G55" s="21">
        <f>SUM('[1]ESF (cuentas)'!G50)</f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f>SUM('[1]ESF (cuentas)'!B57)</f>
        <v>2528904831</v>
      </c>
      <c r="C57" s="21">
        <f>SUM('[1]ESF (cuentas)'!C57)</f>
        <v>2503380074</v>
      </c>
      <c r="D57" s="24"/>
      <c r="E57" s="20" t="s">
        <v>95</v>
      </c>
      <c r="F57" s="21">
        <f>SUM('[1]ESF (cuentas)'!F52)</f>
        <v>0</v>
      </c>
      <c r="G57" s="21">
        <f>SUM('[1]ESF (cuentas)'!G52)</f>
        <v>0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f>SUM('[1]ESF (cuentas)'!B64)</f>
        <v>1313607421</v>
      </c>
      <c r="C59" s="21">
        <f>SUM('[1]ESF (cuentas)'!C64)</f>
        <v>1362267635</v>
      </c>
      <c r="D59" s="24"/>
      <c r="E59" s="20" t="s">
        <v>97</v>
      </c>
      <c r="F59" s="21">
        <f>SUM('[1]ESF (cuentas)'!F55)</f>
        <v>1335298446</v>
      </c>
      <c r="G59" s="21">
        <f>SUM('[1]ESF (cuentas)'!G55)</f>
        <v>1406422478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f>SUM('[1]ESF (cuentas)'!B73)</f>
        <v>127801411</v>
      </c>
      <c r="C61" s="21">
        <f>SUM('[1]ESF (cuentas)'!C73)</f>
        <v>127968017</v>
      </c>
      <c r="D61" s="24"/>
      <c r="E61" s="20" t="s">
        <v>99</v>
      </c>
      <c r="F61" s="21">
        <f>SUM('[1]ESF (cuentas)'!F57)</f>
        <v>22719</v>
      </c>
      <c r="G61" s="21">
        <f>SUM('[1]ESF (cuentas)'!G57)</f>
        <v>22719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f>SUM('[1]ESF (cuentas)'!B79)</f>
        <v>-121103858</v>
      </c>
      <c r="C63" s="21">
        <f>SUM('[1]ESF (cuentas)'!C79)</f>
        <v>-122265219</v>
      </c>
      <c r="D63" s="22"/>
      <c r="E63" s="20" t="s">
        <v>101</v>
      </c>
      <c r="F63" s="21">
        <f>SUM('[1]ESF (cuentas)'!F64)</f>
        <v>3194567</v>
      </c>
      <c r="G63" s="21">
        <f>SUM('[1]ESF (cuentas)'!G64)</f>
        <v>3194567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f>SUM('[1]ESF (cuentas)'!B83)</f>
        <v>430443366</v>
      </c>
      <c r="C65" s="21">
        <f>SUM('[1]ESF (cuentas)'!C83)</f>
        <v>401996220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f>SUM('[1]ESF (cuentas)'!B89)</f>
        <v>0</v>
      </c>
      <c r="C67" s="29">
        <f>SUM('[1]ESF (cuentas)'!C89)</f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f>SUM('[1]ESF (cuentas)'!B91)</f>
        <v>4319617</v>
      </c>
      <c r="C69" s="21">
        <f>SUM('[1]ESF (cuentas)'!C91)</f>
        <v>4319617</v>
      </c>
      <c r="D69" s="24"/>
      <c r="E69" s="20" t="s">
        <v>105</v>
      </c>
      <c r="F69" s="21">
        <f>SUM(F63+F61+F59+F57+F55+F53)</f>
        <v>1339823789</v>
      </c>
      <c r="G69" s="21">
        <f>SUM(G63+G61+G59+G57+G55+G53)</f>
        <v>1410947821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4444751579</v>
      </c>
      <c r="C71" s="21">
        <f>SUM(C69+C65+C63+C61+C59+C57+C55+C53+C67)</f>
        <v>4438364051</v>
      </c>
      <c r="D71" s="24"/>
      <c r="E71" s="20" t="s">
        <v>107</v>
      </c>
      <c r="F71" s="21">
        <f>SUM(F69+F49)</f>
        <v>1803984143</v>
      </c>
      <c r="G71" s="21">
        <f>SUM(G69+G49)</f>
        <v>1751875697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73954377</v>
      </c>
      <c r="G75" s="35">
        <f>SUM(G77+G79+G81)</f>
        <v>73954377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f>SUM('[1]ESF (cuentas)'!F75)</f>
        <v>0</v>
      </c>
      <c r="G77" s="21">
        <f>SUM('[1]ESF (cuentas)'!G75)</f>
        <v>0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f>SUM('[1]ESF (cuentas)'!F77)</f>
        <v>73954377</v>
      </c>
      <c r="G79" s="21">
        <f>SUM('[1]ESF (cuentas)'!G77)</f>
        <v>73954377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f>SUM('[1]ESF (cuentas)'!F79)</f>
        <v>0</v>
      </c>
      <c r="G81" s="21">
        <f>SUM('[1]ESF (cuentas)'!G79)</f>
        <v>0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3863877112</v>
      </c>
      <c r="G83" s="35">
        <f>SUM(G85+G87+G89+G91+G93)</f>
        <v>3200339039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f>SUM('[1]ESF (cuentas)'!F83)</f>
        <v>659721412</v>
      </c>
      <c r="G85" s="21">
        <f>SUM('[1]ESF (cuentas)'!G83)</f>
        <v>85604096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f>SUM('[1]ESF (cuentas)'!F85)</f>
        <v>2715994355</v>
      </c>
      <c r="G87" s="21">
        <f>SUM('[1]ESF (cuentas)'!G85)</f>
        <v>2626573598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f>SUM('[1]ESF (cuentas)'!F87)</f>
        <v>487881913</v>
      </c>
      <c r="G89" s="21">
        <f>SUM('[1]ESF (cuentas)'!G87)</f>
        <v>487881913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f>SUM('[1]ESF (cuentas)'!F91)</f>
        <v>0</v>
      </c>
      <c r="G91" s="21">
        <f>SUM('[1]ESF (cuentas)'!G91)</f>
        <v>0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f>SUM('[1]ESF (cuentas)'!F94)</f>
        <v>279432</v>
      </c>
      <c r="G93" s="21">
        <f>SUM('[1]ESF (cuentas)'!G94)</f>
        <v>279432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f>SUM('[1]ESF (cuentas)'!F98)</f>
        <v>0</v>
      </c>
      <c r="G97" s="21">
        <f>SUM('[1]ESF (cuentas)'!G98)</f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f>SUM('[1]ESF (cuentas)'!F100)</f>
        <v>0</v>
      </c>
      <c r="G99" s="21">
        <f>SUM('[1]ESF (cuentas)'!G100)</f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3937831489</v>
      </c>
      <c r="G101" s="21">
        <f>SUM(G75+G83+G95)</f>
        <v>3274293416</v>
      </c>
    </row>
    <row r="102" spans="1:8" s="17" customFormat="1" ht="13.5" thickBot="1" x14ac:dyDescent="0.3">
      <c r="B102" s="26"/>
      <c r="C102" s="26"/>
      <c r="E102" s="20"/>
      <c r="F102" s="29"/>
      <c r="G102" s="29"/>
    </row>
    <row r="103" spans="1:8" s="17" customFormat="1" ht="3" customHeight="1" x14ac:dyDescent="0.25">
      <c r="A103" s="36"/>
      <c r="B103" s="37"/>
      <c r="C103" s="37"/>
      <c r="D103" s="36"/>
      <c r="E103" s="38"/>
      <c r="F103" s="39"/>
      <c r="G103" s="39"/>
    </row>
    <row r="104" spans="1:8" s="17" customFormat="1" ht="12.75" x14ac:dyDescent="0.25">
      <c r="A104" s="40" t="s">
        <v>123</v>
      </c>
      <c r="B104" s="41">
        <f>SUM(B71+B49)</f>
        <v>5741815632</v>
      </c>
      <c r="C104" s="41">
        <f>SUM(C71+C49)</f>
        <v>5026169113</v>
      </c>
      <c r="D104" s="42"/>
      <c r="E104" s="40" t="s">
        <v>124</v>
      </c>
      <c r="F104" s="41">
        <f>SUM(F101+F71)</f>
        <v>5741815632</v>
      </c>
      <c r="G104" s="41">
        <f>SUM(G101+G71)</f>
        <v>5026169113</v>
      </c>
    </row>
    <row r="105" spans="1:8" s="3" customFormat="1" ht="15" customHeight="1" x14ac:dyDescent="0.2">
      <c r="A105" s="43" t="s">
        <v>125</v>
      </c>
      <c r="B105" s="13"/>
      <c r="C105" s="13"/>
      <c r="E105" s="12"/>
      <c r="F105" s="13"/>
      <c r="G105" s="13"/>
    </row>
    <row r="106" spans="1:8" s="3" customFormat="1" ht="15" customHeight="1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s="3" customFormat="1" ht="12.75" x14ac:dyDescent="0.2">
      <c r="B109" s="13"/>
      <c r="C109" s="13"/>
      <c r="F109" s="13"/>
      <c r="G109" s="13"/>
    </row>
    <row r="110" spans="1:8" x14ac:dyDescent="0.25">
      <c r="H110" s="3"/>
    </row>
    <row r="111" spans="1:8" x14ac:dyDescent="0.25">
      <c r="H111" s="3"/>
    </row>
    <row r="112" spans="1:8" x14ac:dyDescent="0.25">
      <c r="A112" s="44"/>
      <c r="B112" s="44"/>
      <c r="C112" s="44"/>
      <c r="E112" s="44"/>
      <c r="F112" s="44"/>
      <c r="G112" s="44"/>
      <c r="H112" s="3"/>
    </row>
    <row r="113" spans="1:8" x14ac:dyDescent="0.25">
      <c r="A113" s="44"/>
      <c r="B113" s="44"/>
      <c r="C113" s="44"/>
      <c r="E113" s="44"/>
      <c r="F113" s="44"/>
      <c r="G113" s="44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45"/>
      <c r="B117" s="45"/>
      <c r="C117" s="45"/>
      <c r="D117" s="45"/>
      <c r="E117" s="45"/>
      <c r="F117" s="45"/>
      <c r="G117" s="45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  <row r="123" spans="1:8" x14ac:dyDescent="0.25">
      <c r="H123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0866141732283472" right="0.70866141732283472" top="0.74803149606299213" bottom="0.74803149606299213" header="0.31496062992125984" footer="0.31496062992125984"/>
  <pageSetup paperSize="9"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2024-06-11T18:00:15Z</dcterms:created>
  <dcterms:modified xsi:type="dcterms:W3CDTF">2024-06-11T18:00:16Z</dcterms:modified>
</cp:coreProperties>
</file>