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D6F5B19B-1059-4189-AD87-C3937CEF29D7}" xr6:coauthVersionLast="40" xr6:coauthVersionMax="40" xr10:uidLastSave="{00000000-0000-0000-0000-000000000000}"/>
  <bookViews>
    <workbookView xWindow="0" yWindow="0" windowWidth="25200" windowHeight="11775" xr2:uid="{4CAA3E45-7A87-41A3-91DA-B83B85FEAFD0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0" i="1" s="1"/>
  <c r="D61" i="1"/>
  <c r="E60" i="1"/>
  <c r="D59" i="1"/>
  <c r="D58" i="1"/>
  <c r="D57" i="1"/>
  <c r="D56" i="1"/>
  <c r="D55" i="1"/>
  <c r="D54" i="1" s="1"/>
  <c r="E54" i="1"/>
  <c r="D53" i="1"/>
  <c r="D52" i="1"/>
  <c r="D50" i="1" s="1"/>
  <c r="D51" i="1"/>
  <c r="E50" i="1"/>
  <c r="D49" i="1"/>
  <c r="D48" i="1"/>
  <c r="D47" i="1"/>
  <c r="D46" i="1"/>
  <c r="D45" i="1"/>
  <c r="D44" i="1"/>
  <c r="D43" i="1"/>
  <c r="D42" i="1"/>
  <c r="D41" i="1"/>
  <c r="D40" i="1" s="1"/>
  <c r="E40" i="1"/>
  <c r="E68" i="1" s="1"/>
  <c r="D39" i="1"/>
  <c r="D38" i="1"/>
  <c r="D37" i="1"/>
  <c r="D36" i="1" s="1"/>
  <c r="E36" i="1"/>
  <c r="E31" i="1"/>
  <c r="E71" i="1" s="1"/>
  <c r="D29" i="1"/>
  <c r="D28" i="1"/>
  <c r="D27" i="1"/>
  <c r="D26" i="1"/>
  <c r="D24" i="1" s="1"/>
  <c r="D25" i="1"/>
  <c r="E24" i="1"/>
  <c r="D22" i="1"/>
  <c r="D19" i="1" s="1"/>
  <c r="D20" i="1"/>
  <c r="E19" i="1"/>
  <c r="D17" i="1"/>
  <c r="D16" i="1"/>
  <c r="D15" i="1"/>
  <c r="D14" i="1"/>
  <c r="D13" i="1"/>
  <c r="D10" i="1" s="1"/>
  <c r="D11" i="1"/>
  <c r="E10" i="1"/>
  <c r="A4" i="1"/>
  <c r="D31" i="1" l="1"/>
  <c r="D68" i="1"/>
  <c r="D71" i="1" l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<sst xmlns="http://schemas.openxmlformats.org/spreadsheetml/2006/main" count="61" uniqueCount="61">
  <si>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</si>
  <si>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ÓRGANOS AUTÓNOMOS</t>
  </si>
  <si>
    <t>ESTADO DE ACTIVIDADES CONSOLIDADO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</si>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</sst>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2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2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64B7A685-6009-422B-B6E2-C09E996982B2}"/>
    <cellStyle name="Normal 2 2" xfId="2" xr:uid="{AD4C50EB-C674-4DEB-8187-7A1194412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2024</v>
          </cell>
        </row>
        <row r="124">
          <cell r="L124">
            <v>945825350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52086782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763539480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5953232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620</v>
          </cell>
        </row>
        <row r="171">
          <cell r="K171">
            <v>213754134</v>
          </cell>
        </row>
        <row r="172">
          <cell r="K172">
            <v>101248939</v>
          </cell>
        </row>
        <row r="173">
          <cell r="K173">
            <v>143800832</v>
          </cell>
        </row>
        <row r="174">
          <cell r="K174">
            <v>75244768</v>
          </cell>
        </row>
        <row r="175">
          <cell r="K175">
            <v>102124376</v>
          </cell>
        </row>
        <row r="176">
          <cell r="K176">
            <v>43953136</v>
          </cell>
        </row>
        <row r="177">
          <cell r="K177">
            <v>71528983</v>
          </cell>
        </row>
        <row r="178">
          <cell r="K178">
            <v>4530308</v>
          </cell>
        </row>
        <row r="179">
          <cell r="K179">
            <v>52933</v>
          </cell>
        </row>
        <row r="180">
          <cell r="K180">
            <v>738698</v>
          </cell>
        </row>
        <row r="181">
          <cell r="K181">
            <v>268052</v>
          </cell>
        </row>
        <row r="182">
          <cell r="K182">
            <v>2114615</v>
          </cell>
        </row>
        <row r="183">
          <cell r="K183">
            <v>482752</v>
          </cell>
        </row>
        <row r="184">
          <cell r="K184">
            <v>0</v>
          </cell>
        </row>
        <row r="185">
          <cell r="K185">
            <v>3056792</v>
          </cell>
        </row>
        <row r="186">
          <cell r="K186">
            <v>13106413</v>
          </cell>
        </row>
        <row r="187">
          <cell r="K187">
            <v>4049695</v>
          </cell>
        </row>
        <row r="188">
          <cell r="K188">
            <v>59242866</v>
          </cell>
        </row>
        <row r="189">
          <cell r="K189">
            <v>8027020</v>
          </cell>
        </row>
        <row r="190">
          <cell r="K190">
            <v>4663108</v>
          </cell>
        </row>
        <row r="191">
          <cell r="K191">
            <v>1245434</v>
          </cell>
        </row>
        <row r="192">
          <cell r="K192">
            <v>6874465</v>
          </cell>
        </row>
        <row r="193">
          <cell r="K193">
            <v>326598</v>
          </cell>
        </row>
        <row r="194">
          <cell r="K194">
            <v>83194077</v>
          </cell>
        </row>
        <row r="195">
          <cell r="K195">
            <v>15000</v>
          </cell>
        </row>
        <row r="196">
          <cell r="K196">
            <v>0</v>
          </cell>
        </row>
        <row r="197">
          <cell r="K197">
            <v>18218728</v>
          </cell>
        </row>
        <row r="198">
          <cell r="K198">
            <v>1105280</v>
          </cell>
        </row>
        <row r="199">
          <cell r="K199">
            <v>1449150</v>
          </cell>
        </row>
        <row r="200">
          <cell r="K200">
            <v>141553576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1706623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6701</v>
          </cell>
        </row>
        <row r="231">
          <cell r="K231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2FCA-BC98-45B8-A4CF-C8F7C155A46A}">
  <sheetPr>
    <tabColor rgb="FFD9D9D9"/>
    <pageSetUpPr fitToPage="1"/>
  </sheetPr>
  <dimension ref="A1:E81"/>
  <sheetViews>
    <sheetView showGridLines="0" tabSelected="1" topLeftCell="A37" zoomScaleNormal="100" workbookViewId="0">
      <selection sqref="A1:I4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52086782</v>
      </c>
      <c r="E10" s="15">
        <f>SUM(E11:E17)</f>
        <v>203947713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AC.'!L127:L133)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AC.'!L134)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AC.'!L135:L138)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AC.'!L139)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AC.'!L140:L146)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AC.'!L147:L150)</f>
        <v>52086782</v>
      </c>
      <c r="E17" s="18">
        <v>203947713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1709364830</v>
      </c>
      <c r="E19" s="15">
        <f>SUM(E20:E22)</f>
        <v>5067503886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AC.'!L151:L155)</f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AC.'!L156:L158)+'[1]BALANZA AC.'!L124-'[1]AJUSTES DE CONSOLIDACIÓN'!J11</f>
        <v>1709364830</v>
      </c>
      <c r="E22" s="17">
        <v>5067503886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5953852</v>
      </c>
      <c r="E24" s="15">
        <f>SUM(E25:E29)</f>
        <v>29025100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AC.'!L159:L160)</f>
        <v>5953232</v>
      </c>
      <c r="E25" s="17">
        <v>28880892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AC.'!L161:L165)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AC.'!L166)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AC.'!L167)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AC.'!L168:L170)+'[1]AJUSTES DE CONSOLIDACIÓN'!K30+'[1]AJUSTES DE CONSOLIDACIÓN'!K31-'[1]AJUSTES DE CONSOLIDACIÓN'!J28-'[1]AJUSTES DE CONSOLIDACIÓN'!J29</f>
        <v>620</v>
      </c>
      <c r="E29" s="17">
        <v>144208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25</v>
      </c>
      <c r="C31" s="14"/>
      <c r="D31" s="15">
        <f>SUM(D10+D19+D24)</f>
        <v>1767405464</v>
      </c>
      <c r="E31" s="15">
        <f>SUM(E10+E19+E24)</f>
        <v>5300476699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.75" x14ac:dyDescent="0.2">
      <c r="A34" s="27"/>
      <c r="B34" s="10" t="s">
        <v>26</v>
      </c>
      <c r="C34" s="11"/>
      <c r="D34" s="28"/>
      <c r="E34" s="28"/>
    </row>
    <row r="35" spans="1:5" s="2" customFormat="1" ht="5.25" customHeight="1" x14ac:dyDescent="0.2">
      <c r="A35" s="29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943628994</v>
      </c>
      <c r="E36" s="15">
        <f>SUM(E37:E39)</f>
        <v>4915572644</v>
      </c>
    </row>
    <row r="37" spans="1:5" s="2" customFormat="1" ht="15" customHeight="1" x14ac:dyDescent="0.2">
      <c r="A37" s="29"/>
      <c r="B37" s="16"/>
      <c r="C37" s="9" t="s">
        <v>28</v>
      </c>
      <c r="D37" s="17">
        <f>SUM('[1]BALANZA AC.'!K171:K176)</f>
        <v>680126185</v>
      </c>
      <c r="E37" s="17">
        <v>3235191603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AC.'!K177:K185)</f>
        <v>82773133</v>
      </c>
      <c r="E38" s="17">
        <v>149799575</v>
      </c>
    </row>
    <row r="39" spans="1:5" s="2" customFormat="1" ht="15" customHeight="1" x14ac:dyDescent="0.2">
      <c r="A39" s="29"/>
      <c r="B39" s="16"/>
      <c r="C39" s="9" t="s">
        <v>30</v>
      </c>
      <c r="D39" s="17">
        <f>SUM('[1]BALANZA AC.'!K186:K194)</f>
        <v>180729676</v>
      </c>
      <c r="E39" s="17">
        <v>1530581466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162341734</v>
      </c>
      <c r="E40" s="15">
        <f>SUM(E41:E49)</f>
        <v>193904968</v>
      </c>
    </row>
    <row r="41" spans="1:5" s="2" customFormat="1" ht="12.75" x14ac:dyDescent="0.2">
      <c r="A41" s="29"/>
      <c r="B41" s="16"/>
      <c r="C41" s="9" t="s">
        <v>32</v>
      </c>
      <c r="D41" s="17">
        <f>SUM('[1]BALANZA AC.'!K195)</f>
        <v>15000</v>
      </c>
      <c r="E41" s="17">
        <v>15000</v>
      </c>
    </row>
    <row r="42" spans="1:5" s="2" customFormat="1" ht="12.75" x14ac:dyDescent="0.2">
      <c r="A42" s="29"/>
      <c r="B42" s="16"/>
      <c r="C42" s="9" t="s">
        <v>33</v>
      </c>
      <c r="D42" s="17">
        <f>SUM('[1]BALANZA AC.'!K196)</f>
        <v>0</v>
      </c>
      <c r="E42" s="17">
        <v>0</v>
      </c>
    </row>
    <row r="43" spans="1:5" s="2" customFormat="1" ht="12.75" x14ac:dyDescent="0.2">
      <c r="A43" s="29"/>
      <c r="B43" s="16"/>
      <c r="C43" s="9" t="s">
        <v>34</v>
      </c>
      <c r="D43" s="17">
        <f>SUM('[1]BALANZA AC.'!K197)</f>
        <v>18218728</v>
      </c>
      <c r="E43" s="17">
        <v>32010875</v>
      </c>
    </row>
    <row r="44" spans="1:5" s="2" customFormat="1" ht="12.75" x14ac:dyDescent="0.2">
      <c r="A44" s="29"/>
      <c r="B44" s="16"/>
      <c r="C44" s="9" t="s">
        <v>35</v>
      </c>
      <c r="D44" s="17">
        <f>SUM('[1]BALANZA AC.'!K198:K201)</f>
        <v>144108006</v>
      </c>
      <c r="E44" s="17">
        <v>161879093</v>
      </c>
    </row>
    <row r="45" spans="1:5" s="2" customFormat="1" ht="12.75" x14ac:dyDescent="0.2">
      <c r="A45" s="29"/>
      <c r="B45" s="16"/>
      <c r="C45" s="9" t="s">
        <v>36</v>
      </c>
      <c r="D45" s="17">
        <f>SUM('[1]BALANZA AC.'!K202)</f>
        <v>0</v>
      </c>
      <c r="E45" s="17">
        <v>0</v>
      </c>
    </row>
    <row r="46" spans="1:5" s="2" customFormat="1" ht="12.75" x14ac:dyDescent="0.2">
      <c r="A46" s="29"/>
      <c r="B46" s="16"/>
      <c r="C46" s="30" t="s">
        <v>37</v>
      </c>
      <c r="D46" s="17">
        <f>SUM('[1]BALANZA AC.'!K203)</f>
        <v>0</v>
      </c>
      <c r="E46" s="17">
        <v>0</v>
      </c>
    </row>
    <row r="47" spans="1:5" s="2" customFormat="1" ht="12.75" customHeight="1" x14ac:dyDescent="0.2">
      <c r="A47" s="29"/>
      <c r="B47" s="16"/>
      <c r="C47" s="30" t="s">
        <v>38</v>
      </c>
      <c r="D47" s="17">
        <f>SUM('[1]BALANZA AC.'!K204)</f>
        <v>0</v>
      </c>
      <c r="E47" s="17">
        <v>0</v>
      </c>
    </row>
    <row r="48" spans="1:5" s="2" customFormat="1" ht="12.75" customHeight="1" x14ac:dyDescent="0.2">
      <c r="A48" s="29"/>
      <c r="B48" s="16"/>
      <c r="C48" s="30" t="s">
        <v>39</v>
      </c>
      <c r="D48" s="17">
        <f>SUM('[1]BALANZA AC.'!K205:K209)</f>
        <v>0</v>
      </c>
      <c r="E48" s="17">
        <v>0</v>
      </c>
    </row>
    <row r="49" spans="1:5" s="2" customFormat="1" ht="12.75" customHeight="1" x14ac:dyDescent="0.2">
      <c r="A49" s="29"/>
      <c r="B49" s="16"/>
      <c r="C49" s="30" t="s">
        <v>40</v>
      </c>
      <c r="D49" s="17">
        <f>SUM('[1]BALANZA AC.'!K210:K211)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9"/>
      <c r="B51" s="16"/>
      <c r="C51" s="9" t="s">
        <v>42</v>
      </c>
      <c r="D51" s="17">
        <f>SUM('[1]BALANZA AC.'!K212:K213)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AC.'!K214)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AC.'!K215)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31"/>
      <c r="B55" s="8"/>
      <c r="C55" s="9" t="s">
        <v>46</v>
      </c>
      <c r="D55" s="17">
        <f>SUM('[1]BALANZA AC.'!K216)</f>
        <v>0</v>
      </c>
      <c r="E55" s="17">
        <v>0</v>
      </c>
    </row>
    <row r="56" spans="1:5" s="2" customFormat="1" x14ac:dyDescent="0.2">
      <c r="A56" s="31"/>
      <c r="B56" s="8"/>
      <c r="C56" s="9" t="s">
        <v>47</v>
      </c>
      <c r="D56" s="17">
        <f>SUM('[1]BALANZA AC.'!K217)</f>
        <v>0</v>
      </c>
      <c r="E56" s="17">
        <v>0</v>
      </c>
    </row>
    <row r="57" spans="1:5" s="2" customFormat="1" x14ac:dyDescent="0.2">
      <c r="A57" s="31"/>
      <c r="B57" s="8"/>
      <c r="C57" s="9" t="s">
        <v>48</v>
      </c>
      <c r="D57" s="17">
        <f>SUM('[1]BALANZA AC.'!K218)</f>
        <v>0</v>
      </c>
      <c r="E57" s="17">
        <v>0</v>
      </c>
    </row>
    <row r="58" spans="1:5" s="2" customFormat="1" ht="15" customHeight="1" x14ac:dyDescent="0.2">
      <c r="A58" s="31"/>
      <c r="B58" s="8"/>
      <c r="C58" s="9" t="s">
        <v>49</v>
      </c>
      <c r="D58" s="17">
        <f>SUM('[1]BALANZA AC.'!K219)</f>
        <v>0</v>
      </c>
      <c r="E58" s="17">
        <v>0</v>
      </c>
    </row>
    <row r="59" spans="1:5" s="2" customFormat="1" ht="15" customHeight="1" x14ac:dyDescent="0.2">
      <c r="A59" s="31"/>
      <c r="B59" s="8"/>
      <c r="C59" s="9" t="s">
        <v>50</v>
      </c>
      <c r="D59" s="17">
        <f>SUM('[1]BALANZA AC.'!K220:K221)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1713324</v>
      </c>
      <c r="E60" s="15">
        <f>SUM(E61:E64)</f>
        <v>105394991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AC.'!K222:K225)</f>
        <v>1706623</v>
      </c>
      <c r="E61" s="17">
        <v>103257624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AC.'!K226:K230)</f>
        <v>6701</v>
      </c>
      <c r="E64" s="17">
        <v>2137367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AC.'!K231)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1107684052</v>
      </c>
      <c r="E68" s="15">
        <f>SUM(E36+E40+E50+E54+E60+E65)</f>
        <v>5214872603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2"/>
      <c r="B70" s="32"/>
      <c r="C70" s="32"/>
      <c r="D70" s="33"/>
      <c r="E70" s="33"/>
    </row>
    <row r="71" spans="1:5" s="2" customFormat="1" ht="15.75" x14ac:dyDescent="0.2">
      <c r="A71" s="34"/>
      <c r="B71" s="35" t="s">
        <v>59</v>
      </c>
      <c r="C71" s="36"/>
      <c r="D71" s="37">
        <f>SUM(D31-D68)</f>
        <v>659721412</v>
      </c>
      <c r="E71" s="37">
        <f>SUM(E31-E68)</f>
        <v>85604096</v>
      </c>
    </row>
    <row r="72" spans="1:5" s="2" customFormat="1" ht="8.1" customHeight="1" x14ac:dyDescent="0.2">
      <c r="A72" s="38"/>
      <c r="B72" s="39"/>
      <c r="C72" s="40"/>
      <c r="D72" s="41"/>
      <c r="E72" s="41"/>
    </row>
    <row r="73" spans="1:5" s="2" customFormat="1" ht="12.75" x14ac:dyDescent="0.2">
      <c r="A73" s="42" t="s">
        <v>60</v>
      </c>
      <c r="B73" s="43"/>
      <c r="C73" s="44"/>
      <c r="E73" s="43"/>
    </row>
    <row r="74" spans="1:5" s="46" customFormat="1" ht="12.75" x14ac:dyDescent="0.2">
      <c r="A74" s="2"/>
      <c r="B74" s="2"/>
      <c r="C74" s="2"/>
      <c r="D74" s="45"/>
      <c r="E74" s="45"/>
    </row>
    <row r="75" spans="1:5" s="46" customFormat="1" ht="12.75" x14ac:dyDescent="0.2">
      <c r="A75" s="2"/>
      <c r="B75" s="2"/>
      <c r="C75" s="2"/>
      <c r="D75" s="45"/>
      <c r="E75" s="45"/>
    </row>
    <row r="76" spans="1:5" s="46" customFormat="1" ht="12.75" x14ac:dyDescent="0.2">
      <c r="A76" s="2"/>
      <c r="B76" s="2"/>
      <c r="C76" s="2"/>
      <c r="D76" s="45"/>
      <c r="E76" s="45"/>
    </row>
    <row r="77" spans="1:5" s="46" customFormat="1" ht="12.75" x14ac:dyDescent="0.2">
      <c r="A77" s="2"/>
      <c r="B77" s="2"/>
      <c r="C77" s="2"/>
      <c r="E77" s="45"/>
    </row>
    <row r="78" spans="1:5" s="46" customFormat="1" ht="12.75" x14ac:dyDescent="0.2">
      <c r="A78" s="2"/>
      <c r="B78" s="2"/>
      <c r="C78" s="2"/>
      <c r="D78" s="47"/>
      <c r="E78" s="47"/>
    </row>
    <row r="79" spans="1:5" s="46" customFormat="1" ht="12.75" x14ac:dyDescent="0.2">
      <c r="A79" s="2"/>
      <c r="B79" s="2"/>
      <c r="C79" s="48"/>
      <c r="D79" s="49"/>
      <c r="E79" s="50"/>
    </row>
    <row r="80" spans="1:5" s="46" customFormat="1" ht="12.75" x14ac:dyDescent="0.2">
      <c r="A80" s="2"/>
      <c r="B80" s="2"/>
      <c r="C80" s="48"/>
      <c r="D80" s="49"/>
      <c r="E80" s="45"/>
    </row>
    <row r="81" spans="1:5" s="46" customFormat="1" ht="12.75" x14ac:dyDescent="0.2">
      <c r="A81" s="2"/>
      <c r="B81" s="2"/>
      <c r="C81" s="51"/>
      <c r="D81" s="52"/>
      <c r="E81" s="45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2024-06-11T18:00:09Z</dcterms:created>
  <dcterms:modified xsi:type="dcterms:W3CDTF">2024-06-11T18:00:09Z</dcterms:modified>
</cp:coreProperties>
</file>