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CEDCA66-E50B-4999-9DD0-AF14DF76ADD7}" xr6:coauthVersionLast="40" xr6:coauthVersionMax="40" xr10:uidLastSave="{00000000-0000-0000-0000-000000000000}"/>
  <bookViews>
    <workbookView xWindow="0" yWindow="0" windowWidth="20490" windowHeight="7245" xr2:uid="{46D98F83-DDB0-41AE-A2F3-8D9ACFDCFCDE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G85" i="1"/>
  <c r="F85" i="1"/>
  <c r="F11" i="1" s="1"/>
  <c r="D85" i="1"/>
  <c r="C85" i="1"/>
  <c r="E85" i="1" s="1"/>
  <c r="H85" i="1" s="1"/>
  <c r="D80" i="1"/>
  <c r="E78" i="1"/>
  <c r="H78" i="1" s="1"/>
  <c r="E77" i="1"/>
  <c r="E76" i="1"/>
  <c r="H76" i="1" s="1"/>
  <c r="E75" i="1"/>
  <c r="E74" i="1"/>
  <c r="E73" i="1"/>
  <c r="E72" i="1"/>
  <c r="G71" i="1"/>
  <c r="F71" i="1"/>
  <c r="D71" i="1"/>
  <c r="E71" i="1" s="1"/>
  <c r="H71" i="1" s="1"/>
  <c r="C71" i="1"/>
  <c r="E69" i="1"/>
  <c r="E68" i="1"/>
  <c r="H68" i="1" s="1"/>
  <c r="E67" i="1"/>
  <c r="G66" i="1"/>
  <c r="F66" i="1"/>
  <c r="D66" i="1"/>
  <c r="C66" i="1"/>
  <c r="E66" i="1" s="1"/>
  <c r="H66" i="1" s="1"/>
  <c r="H64" i="1"/>
  <c r="E64" i="1"/>
  <c r="E63" i="1"/>
  <c r="H63" i="1" s="1"/>
  <c r="E62" i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G11" i="1" s="1"/>
  <c r="F55" i="1"/>
  <c r="D55" i="1"/>
  <c r="C55" i="1"/>
  <c r="E55" i="1" s="1"/>
  <c r="H55" i="1" s="1"/>
  <c r="E54" i="1"/>
  <c r="H48" i="1"/>
  <c r="E48" i="1"/>
  <c r="E47" i="1"/>
  <c r="H47" i="1" s="1"/>
  <c r="E46" i="1"/>
  <c r="E45" i="1"/>
  <c r="H45" i="1" s="1"/>
  <c r="G44" i="1"/>
  <c r="F44" i="1"/>
  <c r="D44" i="1"/>
  <c r="C44" i="1"/>
  <c r="E44" i="1" s="1"/>
  <c r="H44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C11" i="1" s="1"/>
  <c r="E11" i="1" s="1"/>
  <c r="E20" i="1"/>
  <c r="H20" i="1" s="1"/>
  <c r="E19" i="1"/>
  <c r="E18" i="1"/>
  <c r="H18" i="1" s="1"/>
  <c r="H17" i="1"/>
  <c r="E17" i="1"/>
  <c r="E16" i="1"/>
  <c r="H16" i="1" s="1"/>
  <c r="E15" i="1"/>
  <c r="H15" i="1" s="1"/>
  <c r="H14" i="1"/>
  <c r="E14" i="1"/>
  <c r="G13" i="1"/>
  <c r="F13" i="1"/>
  <c r="D13" i="1"/>
  <c r="E13" i="1" s="1"/>
  <c r="H13" i="1" s="1"/>
  <c r="C13" i="1"/>
  <c r="D11" i="1"/>
  <c r="H11" i="1" l="1"/>
  <c r="E22" i="1"/>
  <c r="H22" i="1" s="1"/>
</calcChain>
</file>

<file path=xl/sharedStrings.xml><?xml version="1.0" encoding="utf-8"?>
<sst xmlns="http://schemas.openxmlformats.org/spreadsheetml/2006/main" count="90" uniqueCount="89">
  <si>
    <t>GOBIERNO CONSTITUCIONAL DEL ESTADO DE CHIAPAS</t>
  </si>
  <si>
    <t>ÓRGANOS AUTÓNOMOS</t>
  </si>
  <si>
    <t>ESTADO ANALÍTICO DEL EJERCICIO DEL PRESUPUESTO DE EGRESOS</t>
  </si>
  <si>
    <t>CLASIFICACIÓN POR OBJETO DEL GASTO (CAPÍTULO Y CONCEPTO)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</si>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</sst>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vertical="top"/>
    </xf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justify" vertical="top" wrapText="1"/>
    </xf>
    <xf numFmtId="0" fontId="9" fillId="5" borderId="0" xfId="1" applyFont="1" applyFill="1" applyAlignment="1">
      <alignment horizontal="left" vertical="top" wrapText="1"/>
    </xf>
    <xf numFmtId="0" fontId="2" fillId="0" borderId="0" xfId="1"/>
    <xf numFmtId="0" fontId="10" fillId="0" borderId="10" xfId="1" applyFont="1" applyBorder="1" applyAlignment="1">
      <alignment vertical="top"/>
    </xf>
    <xf numFmtId="0" fontId="10" fillId="0" borderId="10" xfId="1" applyFont="1" applyBorder="1" applyAlignment="1">
      <alignment horizontal="justify" vertical="top"/>
    </xf>
    <xf numFmtId="164" fontId="10" fillId="0" borderId="10" xfId="1" applyNumberFormat="1" applyFont="1" applyBorder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justify" vertical="top"/>
    </xf>
    <xf numFmtId="164" fontId="10" fillId="0" borderId="0" xfId="1" applyNumberFormat="1" applyFont="1" applyBorder="1" applyAlignment="1">
      <alignment vertical="top"/>
    </xf>
    <xf numFmtId="0" fontId="2" fillId="0" borderId="0" xfId="1" applyBorder="1" applyAlignment="1">
      <alignment vertical="top"/>
    </xf>
    <xf numFmtId="0" fontId="2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 2" xfId="2" xr:uid="{AD24F379-AC2C-4263-B533-B30A39FC9823}"/>
    <cellStyle name="Normal 3_1. Ingreso Público" xfId="1" xr:uid="{55289797-7FC8-41FE-BC50-E1F8AE7FE8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C3532-A308-4C1B-A7B6-1DB9152BC5E8}">
  <dimension ref="A1:I97"/>
  <sheetViews>
    <sheetView showGridLines="0" tabSelected="1" topLeftCell="A79" workbookViewId="0">
      <selection activeCell="H11" sqref="H11"/>
    </sheetView>
  </sheetViews>
  <sheetFormatPr baseColWidth="10" defaultRowHeight="15" x14ac:dyDescent="0.25"/>
  <cols>
    <col min="1" max="1" width="2.7109375" style="30" customWidth="1"/>
    <col min="2" max="2" width="47.85546875" style="30" customWidth="1"/>
    <col min="3" max="3" width="14" style="30" customWidth="1"/>
    <col min="4" max="5" width="15.7109375" style="30" customWidth="1"/>
    <col min="6" max="7" width="14.42578125" style="30" customWidth="1"/>
    <col min="8" max="8" width="15.7109375" style="30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7" customFormat="1" ht="2.2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17" customFormat="1" ht="16.5" customHeight="1" x14ac:dyDescent="0.25">
      <c r="A11" s="18" t="s">
        <v>16</v>
      </c>
      <c r="B11" s="18" t="s">
        <v>16</v>
      </c>
      <c r="C11" s="19">
        <f>SUM(C13,C22,C33,C44,C55,C66,C71,C85)</f>
        <v>4744482816</v>
      </c>
      <c r="D11" s="19">
        <f>SUM(D13,D22,D33,D44,D55,D66,D71,D85)</f>
        <v>177593427</v>
      </c>
      <c r="E11" s="19">
        <f>C11+D11</f>
        <v>4922076243</v>
      </c>
      <c r="F11" s="19">
        <f>SUM(F13,F22,F33,F44,F55,F66,F71,F85)</f>
        <v>1025838673</v>
      </c>
      <c r="G11" s="19">
        <f>SUM(G13,G22,G33,G44,G55,G66,G71,G85)</f>
        <v>830004543.83000004</v>
      </c>
      <c r="H11" s="19">
        <f>SUM(E11-F11)</f>
        <v>3896237570</v>
      </c>
    </row>
    <row r="12" spans="1:8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8" s="22" customFormat="1" ht="12" x14ac:dyDescent="0.25">
      <c r="A13" s="20" t="s">
        <v>17</v>
      </c>
      <c r="B13" s="20"/>
      <c r="C13" s="21">
        <f>SUM(C14:C20)</f>
        <v>1373877867</v>
      </c>
      <c r="D13" s="21">
        <f>SUM(D14:D20)</f>
        <v>11294545</v>
      </c>
      <c r="E13" s="21">
        <f>C13+D13</f>
        <v>1385172412</v>
      </c>
      <c r="F13" s="21">
        <f>SUM(F14:F20)</f>
        <v>206849366</v>
      </c>
      <c r="G13" s="21">
        <f>SUM(G14:G20)</f>
        <v>31497474</v>
      </c>
      <c r="H13" s="21">
        <f>SUM(E13-F13)</f>
        <v>1178323046</v>
      </c>
    </row>
    <row r="14" spans="1:8" s="23" customFormat="1" ht="12" customHeight="1" x14ac:dyDescent="0.25">
      <c r="B14" s="24" t="s">
        <v>18</v>
      </c>
      <c r="C14" s="25">
        <v>434649614</v>
      </c>
      <c r="D14" s="25">
        <v>1095585</v>
      </c>
      <c r="E14" s="25">
        <f t="shared" ref="E14:E31" si="0">C14+D14</f>
        <v>435745199</v>
      </c>
      <c r="F14" s="25">
        <v>86356118</v>
      </c>
      <c r="G14" s="25">
        <v>13413845</v>
      </c>
      <c r="H14" s="25">
        <f>E14-F14</f>
        <v>349389081</v>
      </c>
    </row>
    <row r="15" spans="1:8" s="26" customFormat="1" ht="12.75" customHeight="1" x14ac:dyDescent="0.25">
      <c r="A15" s="23"/>
      <c r="B15" s="24" t="s">
        <v>19</v>
      </c>
      <c r="C15" s="25">
        <v>107989870</v>
      </c>
      <c r="D15" s="25">
        <v>6535950</v>
      </c>
      <c r="E15" s="25">
        <f t="shared" si="0"/>
        <v>114525820</v>
      </c>
      <c r="F15" s="25">
        <v>5076424</v>
      </c>
      <c r="G15" s="25">
        <v>3426804</v>
      </c>
      <c r="H15" s="25">
        <f>E15-F15</f>
        <v>109449396</v>
      </c>
    </row>
    <row r="16" spans="1:8" s="26" customFormat="1" ht="12.75" customHeight="1" x14ac:dyDescent="0.25">
      <c r="A16" s="23"/>
      <c r="B16" s="24" t="s">
        <v>20</v>
      </c>
      <c r="C16" s="25">
        <v>586034053</v>
      </c>
      <c r="D16" s="25">
        <v>3177419</v>
      </c>
      <c r="E16" s="25">
        <f t="shared" si="0"/>
        <v>589211472</v>
      </c>
      <c r="F16" s="25">
        <v>77543132</v>
      </c>
      <c r="G16" s="25">
        <v>10850524</v>
      </c>
      <c r="H16" s="25">
        <f t="shared" ref="H16:H20" si="1">E16-F16</f>
        <v>511668340</v>
      </c>
    </row>
    <row r="17" spans="1:8" s="26" customFormat="1" ht="12.75" customHeight="1" x14ac:dyDescent="0.25">
      <c r="A17" s="23"/>
      <c r="B17" s="24" t="s">
        <v>21</v>
      </c>
      <c r="C17" s="25">
        <v>102321418</v>
      </c>
      <c r="D17" s="25">
        <v>571991</v>
      </c>
      <c r="E17" s="25">
        <f t="shared" si="0"/>
        <v>102893409</v>
      </c>
      <c r="F17" s="25">
        <v>14048431</v>
      </c>
      <c r="G17" s="25">
        <v>1644687</v>
      </c>
      <c r="H17" s="25">
        <f t="shared" si="1"/>
        <v>88844978</v>
      </c>
    </row>
    <row r="18" spans="1:8" s="26" customFormat="1" ht="12.75" customHeight="1" x14ac:dyDescent="0.25">
      <c r="A18" s="23"/>
      <c r="B18" s="24" t="s">
        <v>22</v>
      </c>
      <c r="C18" s="25">
        <v>98430380</v>
      </c>
      <c r="D18" s="25">
        <v>-71100</v>
      </c>
      <c r="E18" s="25">
        <f t="shared" si="0"/>
        <v>98359280</v>
      </c>
      <c r="F18" s="25">
        <v>20041440</v>
      </c>
      <c r="G18" s="25">
        <v>2161614</v>
      </c>
      <c r="H18" s="25">
        <f t="shared" si="1"/>
        <v>78317840</v>
      </c>
    </row>
    <row r="19" spans="1:8" s="26" customFormat="1" ht="12.75" customHeight="1" x14ac:dyDescent="0.25">
      <c r="A19" s="23"/>
      <c r="B19" s="24" t="s">
        <v>23</v>
      </c>
      <c r="C19" s="25">
        <v>0</v>
      </c>
      <c r="D19" s="25">
        <v>0</v>
      </c>
      <c r="E19" s="25">
        <f t="shared" si="0"/>
        <v>0</v>
      </c>
      <c r="F19" s="25">
        <v>0</v>
      </c>
      <c r="G19" s="25">
        <v>0</v>
      </c>
      <c r="H19" s="25">
        <v>0</v>
      </c>
    </row>
    <row r="20" spans="1:8" s="26" customFormat="1" ht="12.75" customHeight="1" x14ac:dyDescent="0.25">
      <c r="A20" s="23"/>
      <c r="B20" s="24" t="s">
        <v>24</v>
      </c>
      <c r="C20" s="25">
        <v>44452532</v>
      </c>
      <c r="D20" s="25">
        <v>-15300</v>
      </c>
      <c r="E20" s="25">
        <f t="shared" si="0"/>
        <v>44437232</v>
      </c>
      <c r="F20" s="25">
        <v>3783821</v>
      </c>
      <c r="G20" s="25">
        <v>0</v>
      </c>
      <c r="H20" s="25">
        <f t="shared" si="1"/>
        <v>40653411</v>
      </c>
    </row>
    <row r="21" spans="1:8" s="17" customFormat="1" ht="3.75" customHeight="1" x14ac:dyDescent="0.25">
      <c r="A21" s="15"/>
      <c r="B21" s="15"/>
      <c r="C21" s="16"/>
      <c r="D21" s="16"/>
      <c r="E21" s="25"/>
      <c r="F21" s="16"/>
      <c r="G21" s="16"/>
      <c r="H21" s="16"/>
    </row>
    <row r="22" spans="1:8" s="22" customFormat="1" ht="12" x14ac:dyDescent="0.25">
      <c r="A22" s="20" t="s">
        <v>25</v>
      </c>
      <c r="B22" s="20"/>
      <c r="C22" s="21">
        <f>SUM(C23:C31)</f>
        <v>315646207</v>
      </c>
      <c r="D22" s="21">
        <f>SUM(D23:D31)</f>
        <v>-12822</v>
      </c>
      <c r="E22" s="21">
        <f>C22+D22</f>
        <v>315633385</v>
      </c>
      <c r="F22" s="21">
        <f>SUM(F23:F31)</f>
        <v>73190731</v>
      </c>
      <c r="G22" s="21">
        <f>SUM(G23:G31)</f>
        <v>72784480</v>
      </c>
      <c r="H22" s="21">
        <f>SUM(E22-F22)</f>
        <v>242442654</v>
      </c>
    </row>
    <row r="23" spans="1:8" s="26" customFormat="1" ht="24" customHeight="1" x14ac:dyDescent="0.25">
      <c r="A23" s="27"/>
      <c r="B23" s="28" t="s">
        <v>26</v>
      </c>
      <c r="C23" s="25">
        <v>223126775</v>
      </c>
      <c r="D23" s="25">
        <v>-24694</v>
      </c>
      <c r="E23" s="25">
        <f t="shared" si="0"/>
        <v>223102081</v>
      </c>
      <c r="F23" s="25">
        <v>69131171</v>
      </c>
      <c r="G23" s="25">
        <v>69011516</v>
      </c>
      <c r="H23" s="25">
        <f t="shared" ref="H23:H31" si="2">E23-F23</f>
        <v>153970910</v>
      </c>
    </row>
    <row r="24" spans="1:8" s="26" customFormat="1" ht="12.75" customHeight="1" x14ac:dyDescent="0.25">
      <c r="A24" s="23"/>
      <c r="B24" s="24" t="s">
        <v>27</v>
      </c>
      <c r="C24" s="25">
        <v>36420791</v>
      </c>
      <c r="D24" s="25">
        <v>0</v>
      </c>
      <c r="E24" s="25">
        <f t="shared" si="0"/>
        <v>36420791</v>
      </c>
      <c r="F24" s="25">
        <v>3352744</v>
      </c>
      <c r="G24" s="25">
        <v>3190903</v>
      </c>
      <c r="H24" s="25">
        <f t="shared" si="2"/>
        <v>33068047</v>
      </c>
    </row>
    <row r="25" spans="1:8" s="26" customFormat="1" ht="24" customHeight="1" x14ac:dyDescent="0.25">
      <c r="A25" s="23"/>
      <c r="B25" s="28" t="s">
        <v>28</v>
      </c>
      <c r="C25" s="25">
        <v>0</v>
      </c>
      <c r="D25" s="25">
        <v>0</v>
      </c>
      <c r="E25" s="25">
        <f t="shared" si="0"/>
        <v>0</v>
      </c>
      <c r="F25" s="25">
        <v>0</v>
      </c>
      <c r="G25" s="25">
        <v>0</v>
      </c>
      <c r="H25" s="25">
        <f t="shared" si="2"/>
        <v>0</v>
      </c>
    </row>
    <row r="26" spans="1:8" s="26" customFormat="1" ht="12.75" customHeight="1" x14ac:dyDescent="0.25">
      <c r="A26" s="23"/>
      <c r="B26" s="24" t="s">
        <v>29</v>
      </c>
      <c r="C26" s="25">
        <v>3708391</v>
      </c>
      <c r="D26" s="25">
        <v>2882</v>
      </c>
      <c r="E26" s="25">
        <f t="shared" si="0"/>
        <v>3711273</v>
      </c>
      <c r="F26" s="25">
        <v>145735</v>
      </c>
      <c r="G26" s="25">
        <v>139221</v>
      </c>
      <c r="H26" s="25">
        <f t="shared" si="2"/>
        <v>3565538</v>
      </c>
    </row>
    <row r="27" spans="1:8" s="26" customFormat="1" ht="12.75" customHeight="1" x14ac:dyDescent="0.25">
      <c r="A27" s="23"/>
      <c r="B27" s="24" t="s">
        <v>30</v>
      </c>
      <c r="C27" s="25">
        <v>3648986</v>
      </c>
      <c r="D27" s="25">
        <v>0</v>
      </c>
      <c r="E27" s="25">
        <f t="shared" si="0"/>
        <v>3648986</v>
      </c>
      <c r="F27" s="25">
        <v>35722</v>
      </c>
      <c r="G27" s="25">
        <v>31188</v>
      </c>
      <c r="H27" s="25">
        <f t="shared" si="2"/>
        <v>3613264</v>
      </c>
    </row>
    <row r="28" spans="1:8" s="26" customFormat="1" ht="12.75" customHeight="1" x14ac:dyDescent="0.25">
      <c r="A28" s="23"/>
      <c r="B28" s="24" t="s">
        <v>31</v>
      </c>
      <c r="C28" s="25">
        <v>38614806</v>
      </c>
      <c r="D28" s="25">
        <v>3765</v>
      </c>
      <c r="E28" s="25">
        <f t="shared" si="0"/>
        <v>38618571</v>
      </c>
      <c r="F28" s="25">
        <v>336397</v>
      </c>
      <c r="G28" s="25">
        <v>286503</v>
      </c>
      <c r="H28" s="25">
        <f t="shared" si="2"/>
        <v>38282174</v>
      </c>
    </row>
    <row r="29" spans="1:8" s="26" customFormat="1" ht="24" customHeight="1" x14ac:dyDescent="0.25">
      <c r="A29" s="23"/>
      <c r="B29" s="28" t="s">
        <v>32</v>
      </c>
      <c r="C29" s="25">
        <v>7419302</v>
      </c>
      <c r="D29" s="25">
        <v>6964</v>
      </c>
      <c r="E29" s="25">
        <f t="shared" si="0"/>
        <v>7426266</v>
      </c>
      <c r="F29" s="25">
        <v>87864</v>
      </c>
      <c r="G29" s="25">
        <v>62873</v>
      </c>
      <c r="H29" s="25">
        <f t="shared" si="2"/>
        <v>7338402</v>
      </c>
    </row>
    <row r="30" spans="1:8" s="26" customFormat="1" ht="12.75" customHeight="1" x14ac:dyDescent="0.25">
      <c r="A30" s="23"/>
      <c r="B30" s="24" t="s">
        <v>33</v>
      </c>
      <c r="C30" s="25">
        <v>162000</v>
      </c>
      <c r="D30" s="25">
        <v>0</v>
      </c>
      <c r="E30" s="25">
        <f t="shared" si="0"/>
        <v>162000</v>
      </c>
      <c r="F30" s="25">
        <v>0</v>
      </c>
      <c r="G30" s="25">
        <v>0</v>
      </c>
      <c r="H30" s="25">
        <f>E30-F30</f>
        <v>162000</v>
      </c>
    </row>
    <row r="31" spans="1:8" s="26" customFormat="1" ht="12.75" customHeight="1" x14ac:dyDescent="0.25">
      <c r="A31" s="23"/>
      <c r="B31" s="24" t="s">
        <v>34</v>
      </c>
      <c r="C31" s="25">
        <v>2545156</v>
      </c>
      <c r="D31" s="25">
        <v>-1739</v>
      </c>
      <c r="E31" s="25">
        <f t="shared" si="0"/>
        <v>2543417</v>
      </c>
      <c r="F31" s="25">
        <v>101098</v>
      </c>
      <c r="G31" s="25">
        <v>62276</v>
      </c>
      <c r="H31" s="25">
        <f t="shared" si="2"/>
        <v>2442319</v>
      </c>
    </row>
    <row r="32" spans="1:8" s="17" customFormat="1" ht="3.75" customHeight="1" x14ac:dyDescent="0.25">
      <c r="A32" s="15"/>
      <c r="B32" s="15"/>
      <c r="C32" s="16"/>
      <c r="D32" s="16"/>
      <c r="E32" s="25"/>
      <c r="F32" s="16"/>
      <c r="G32" s="16"/>
      <c r="H32" s="16"/>
    </row>
    <row r="33" spans="1:8" s="22" customFormat="1" ht="12" x14ac:dyDescent="0.25">
      <c r="A33" s="20" t="s">
        <v>35</v>
      </c>
      <c r="B33" s="20"/>
      <c r="C33" s="21">
        <f>SUM(C34:C42)</f>
        <v>577058908</v>
      </c>
      <c r="D33" s="21">
        <f>SUM(D34:D42)</f>
        <v>175467380</v>
      </c>
      <c r="E33" s="21">
        <f>C33+D33</f>
        <v>752526288</v>
      </c>
      <c r="F33" s="21">
        <f>SUM(F34:F42)</f>
        <v>149089101</v>
      </c>
      <c r="G33" s="21">
        <f>SUM(G34:G42)</f>
        <v>133405491</v>
      </c>
      <c r="H33" s="21">
        <f>SUM(E33-F33)</f>
        <v>603437187</v>
      </c>
    </row>
    <row r="34" spans="1:8" s="26" customFormat="1" ht="12.75" customHeight="1" x14ac:dyDescent="0.25">
      <c r="A34" s="23"/>
      <c r="B34" s="24" t="s">
        <v>36</v>
      </c>
      <c r="C34" s="25">
        <v>53501949</v>
      </c>
      <c r="D34" s="25">
        <v>7614</v>
      </c>
      <c r="E34" s="25">
        <f t="shared" ref="E34:E78" si="3">C34+D34</f>
        <v>53509563</v>
      </c>
      <c r="F34" s="25">
        <v>7309804</v>
      </c>
      <c r="G34" s="25">
        <v>7123679</v>
      </c>
      <c r="H34" s="25">
        <f t="shared" ref="H34:H42" si="4">E34-F34</f>
        <v>46199759</v>
      </c>
    </row>
    <row r="35" spans="1:8" s="26" customFormat="1" ht="12.75" customHeight="1" x14ac:dyDescent="0.25">
      <c r="A35" s="23"/>
      <c r="B35" s="24" t="s">
        <v>37</v>
      </c>
      <c r="C35" s="25">
        <v>54225597</v>
      </c>
      <c r="D35" s="25">
        <v>-813427</v>
      </c>
      <c r="E35" s="25">
        <f t="shared" si="3"/>
        <v>53412170</v>
      </c>
      <c r="F35" s="25">
        <v>1236204</v>
      </c>
      <c r="G35" s="25">
        <v>1231380</v>
      </c>
      <c r="H35" s="25">
        <f t="shared" si="4"/>
        <v>52175966</v>
      </c>
    </row>
    <row r="36" spans="1:8" s="26" customFormat="1" ht="24" customHeight="1" x14ac:dyDescent="0.25">
      <c r="A36" s="23"/>
      <c r="B36" s="28" t="s">
        <v>38</v>
      </c>
      <c r="C36" s="25">
        <v>242652891</v>
      </c>
      <c r="D36" s="25">
        <v>85732760</v>
      </c>
      <c r="E36" s="25">
        <f t="shared" si="3"/>
        <v>328385651</v>
      </c>
      <c r="F36" s="25">
        <v>55165784</v>
      </c>
      <c r="G36" s="25">
        <v>39779106</v>
      </c>
      <c r="H36" s="25">
        <f t="shared" si="4"/>
        <v>273219867</v>
      </c>
    </row>
    <row r="37" spans="1:8" s="26" customFormat="1" ht="12.75" customHeight="1" x14ac:dyDescent="0.25">
      <c r="A37" s="23"/>
      <c r="B37" s="24" t="s">
        <v>39</v>
      </c>
      <c r="C37" s="25">
        <v>45736859</v>
      </c>
      <c r="D37" s="25">
        <v>25303</v>
      </c>
      <c r="E37" s="25">
        <f t="shared" si="3"/>
        <v>45762162</v>
      </c>
      <c r="F37" s="25">
        <v>6154721</v>
      </c>
      <c r="G37" s="25">
        <v>6154721</v>
      </c>
      <c r="H37" s="25">
        <f t="shared" si="4"/>
        <v>39607441</v>
      </c>
    </row>
    <row r="38" spans="1:8" s="26" customFormat="1" ht="24" customHeight="1" x14ac:dyDescent="0.25">
      <c r="A38" s="23"/>
      <c r="B38" s="28" t="s">
        <v>40</v>
      </c>
      <c r="C38" s="25">
        <v>49990112</v>
      </c>
      <c r="D38" s="25">
        <v>-12956</v>
      </c>
      <c r="E38" s="25">
        <f t="shared" si="3"/>
        <v>49977156</v>
      </c>
      <c r="F38" s="25">
        <v>2528660</v>
      </c>
      <c r="G38" s="25">
        <v>2499870</v>
      </c>
      <c r="H38" s="25">
        <f t="shared" si="4"/>
        <v>47448496</v>
      </c>
    </row>
    <row r="39" spans="1:8" s="26" customFormat="1" ht="12.75" customHeight="1" x14ac:dyDescent="0.25">
      <c r="A39" s="23"/>
      <c r="B39" s="24" t="s">
        <v>41</v>
      </c>
      <c r="C39" s="25">
        <v>5676514</v>
      </c>
      <c r="D39" s="25">
        <v>793894</v>
      </c>
      <c r="E39" s="25">
        <f t="shared" si="3"/>
        <v>6470408</v>
      </c>
      <c r="F39" s="25">
        <v>16658</v>
      </c>
      <c r="G39" s="25">
        <v>12326</v>
      </c>
      <c r="H39" s="25">
        <f t="shared" si="4"/>
        <v>6453750</v>
      </c>
    </row>
    <row r="40" spans="1:8" s="26" customFormat="1" ht="12.75" customHeight="1" x14ac:dyDescent="0.25">
      <c r="A40" s="23"/>
      <c r="B40" s="24" t="s">
        <v>42</v>
      </c>
      <c r="C40" s="25">
        <v>93690357</v>
      </c>
      <c r="D40" s="25">
        <v>-2019</v>
      </c>
      <c r="E40" s="25">
        <f t="shared" si="3"/>
        <v>93688338</v>
      </c>
      <c r="F40" s="25">
        <v>4651420</v>
      </c>
      <c r="G40" s="25">
        <v>4591717</v>
      </c>
      <c r="H40" s="25">
        <f t="shared" si="4"/>
        <v>89036918</v>
      </c>
    </row>
    <row r="41" spans="1:8" s="26" customFormat="1" ht="12.75" customHeight="1" x14ac:dyDescent="0.25">
      <c r="A41" s="23"/>
      <c r="B41" s="24" t="s">
        <v>43</v>
      </c>
      <c r="C41" s="25">
        <v>1808396</v>
      </c>
      <c r="D41" s="25">
        <v>20032657</v>
      </c>
      <c r="E41" s="25">
        <f t="shared" si="3"/>
        <v>21841053</v>
      </c>
      <c r="F41" s="25">
        <v>105684</v>
      </c>
      <c r="G41" s="25">
        <v>101034</v>
      </c>
      <c r="H41" s="25">
        <f t="shared" si="4"/>
        <v>21735369</v>
      </c>
    </row>
    <row r="42" spans="1:8" s="26" customFormat="1" ht="12.75" customHeight="1" x14ac:dyDescent="0.25">
      <c r="A42" s="23"/>
      <c r="B42" s="24" t="s">
        <v>44</v>
      </c>
      <c r="C42" s="25">
        <v>29776233</v>
      </c>
      <c r="D42" s="25">
        <v>69703554</v>
      </c>
      <c r="E42" s="25">
        <f t="shared" si="3"/>
        <v>99479787</v>
      </c>
      <c r="F42" s="25">
        <v>71920166</v>
      </c>
      <c r="G42" s="25">
        <v>71911658</v>
      </c>
      <c r="H42" s="25">
        <f t="shared" si="4"/>
        <v>27559621</v>
      </c>
    </row>
    <row r="43" spans="1:8" s="17" customFormat="1" ht="3.75" customHeight="1" x14ac:dyDescent="0.25">
      <c r="A43" s="15"/>
      <c r="B43" s="15"/>
      <c r="C43" s="16"/>
      <c r="D43" s="16"/>
      <c r="E43" s="25"/>
      <c r="F43" s="25">
        <v>0</v>
      </c>
      <c r="G43" s="25">
        <v>0</v>
      </c>
      <c r="H43" s="16"/>
    </row>
    <row r="44" spans="1:8" s="23" customFormat="1" ht="24" customHeight="1" x14ac:dyDescent="0.25">
      <c r="A44" s="29" t="s">
        <v>45</v>
      </c>
      <c r="B44" s="29"/>
      <c r="C44" s="21">
        <f>SUM(C45:C53)</f>
        <v>2327414924</v>
      </c>
      <c r="D44" s="21">
        <f>SUM(D45:D53)</f>
        <v>28864867</v>
      </c>
      <c r="E44" s="21">
        <f t="shared" si="3"/>
        <v>2356279791</v>
      </c>
      <c r="F44" s="21">
        <f>SUM(F45:F53)</f>
        <v>595756643</v>
      </c>
      <c r="G44" s="21">
        <f>SUM(G45:G53)</f>
        <v>591370865.83000004</v>
      </c>
      <c r="H44" s="21">
        <f>SUM(E44-F44)</f>
        <v>1760523148</v>
      </c>
    </row>
    <row r="45" spans="1:8" s="23" customFormat="1" ht="12" customHeight="1" x14ac:dyDescent="0.25">
      <c r="A45" s="24"/>
      <c r="B45" s="24" t="s">
        <v>46</v>
      </c>
      <c r="C45" s="25">
        <v>2027929411</v>
      </c>
      <c r="D45" s="25">
        <v>6382266</v>
      </c>
      <c r="E45" s="25">
        <f t="shared" si="3"/>
        <v>2034311677</v>
      </c>
      <c r="F45" s="25">
        <v>434882832</v>
      </c>
      <c r="G45" s="25">
        <v>434882832</v>
      </c>
      <c r="H45" s="25">
        <f t="shared" ref="H45:H48" si="5">E45-F45</f>
        <v>1599428845</v>
      </c>
    </row>
    <row r="46" spans="1:8" s="26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3"/>
        <v>0</v>
      </c>
      <c r="F46" s="25">
        <v>0</v>
      </c>
      <c r="G46" s="25">
        <v>0</v>
      </c>
      <c r="H46" s="25">
        <v>0</v>
      </c>
    </row>
    <row r="47" spans="1:8" s="26" customFormat="1" ht="12.75" customHeight="1" x14ac:dyDescent="0.25">
      <c r="A47" s="23"/>
      <c r="B47" s="24" t="s">
        <v>48</v>
      </c>
      <c r="C47" s="25">
        <v>30860769</v>
      </c>
      <c r="D47" s="25">
        <v>428025</v>
      </c>
      <c r="E47" s="25">
        <f t="shared" si="3"/>
        <v>31288794</v>
      </c>
      <c r="F47" s="25">
        <v>18218728</v>
      </c>
      <c r="G47" s="25">
        <v>18218728</v>
      </c>
      <c r="H47" s="25">
        <f t="shared" si="5"/>
        <v>13070066</v>
      </c>
    </row>
    <row r="48" spans="1:8" s="26" customFormat="1" ht="12.75" customHeight="1" x14ac:dyDescent="0.25">
      <c r="A48" s="23"/>
      <c r="B48" s="24" t="s">
        <v>49</v>
      </c>
      <c r="C48" s="25">
        <v>268624744</v>
      </c>
      <c r="D48" s="25">
        <v>22054576</v>
      </c>
      <c r="E48" s="25">
        <f t="shared" si="3"/>
        <v>290679320</v>
      </c>
      <c r="F48" s="25">
        <v>142655083</v>
      </c>
      <c r="G48" s="25">
        <v>138269305.83000001</v>
      </c>
      <c r="H48" s="25">
        <f t="shared" si="5"/>
        <v>148024237</v>
      </c>
    </row>
    <row r="49" spans="1:8" s="26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</row>
    <row r="50" spans="1:8" s="26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</row>
    <row r="51" spans="1:8" s="26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</row>
    <row r="52" spans="1:8" s="26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</row>
    <row r="53" spans="1:8" s="26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</row>
    <row r="54" spans="1:8" s="17" customFormat="1" ht="3" customHeight="1" x14ac:dyDescent="0.25">
      <c r="A54" s="15"/>
      <c r="B54" s="15"/>
      <c r="C54" s="16"/>
      <c r="D54" s="16"/>
      <c r="E54" s="25">
        <f t="shared" si="3"/>
        <v>0</v>
      </c>
      <c r="F54" s="16"/>
      <c r="G54" s="16"/>
      <c r="H54" s="16"/>
    </row>
    <row r="55" spans="1:8" s="22" customFormat="1" ht="12" x14ac:dyDescent="0.25">
      <c r="A55" s="20" t="s">
        <v>55</v>
      </c>
      <c r="B55" s="20"/>
      <c r="C55" s="21">
        <f>SUM(C56:C64)</f>
        <v>44755332</v>
      </c>
      <c r="D55" s="21">
        <f>SUM(D56:D64)</f>
        <v>888273</v>
      </c>
      <c r="E55" s="21">
        <f t="shared" si="3"/>
        <v>45643605</v>
      </c>
      <c r="F55" s="21">
        <f>SUM(F56:F64)</f>
        <v>952832</v>
      </c>
      <c r="G55" s="21">
        <f>SUM(G56:G64)</f>
        <v>946233</v>
      </c>
      <c r="H55" s="21">
        <f>SUM(E55-F55)</f>
        <v>44690773</v>
      </c>
    </row>
    <row r="56" spans="1:8" s="26" customFormat="1" ht="12.75" customHeight="1" x14ac:dyDescent="0.25">
      <c r="A56" s="23"/>
      <c r="B56" s="24" t="s">
        <v>56</v>
      </c>
      <c r="C56" s="25">
        <v>27177320</v>
      </c>
      <c r="D56" s="25">
        <v>0</v>
      </c>
      <c r="E56" s="25">
        <f t="shared" si="3"/>
        <v>27177320</v>
      </c>
      <c r="F56" s="25">
        <v>64559</v>
      </c>
      <c r="G56" s="25">
        <v>57960</v>
      </c>
      <c r="H56" s="25">
        <f t="shared" ref="H56:H64" si="6">E56-F56</f>
        <v>27112761</v>
      </c>
    </row>
    <row r="57" spans="1:8" s="26" customFormat="1" ht="12.75" customHeight="1" x14ac:dyDescent="0.25">
      <c r="A57" s="23"/>
      <c r="B57" s="24" t="s">
        <v>57</v>
      </c>
      <c r="C57" s="25">
        <v>977887</v>
      </c>
      <c r="D57" s="25">
        <v>0</v>
      </c>
      <c r="E57" s="25">
        <f t="shared" si="3"/>
        <v>977887</v>
      </c>
      <c r="F57" s="25">
        <v>0</v>
      </c>
      <c r="G57" s="25">
        <v>0</v>
      </c>
      <c r="H57" s="25">
        <f t="shared" si="6"/>
        <v>977887</v>
      </c>
    </row>
    <row r="58" spans="1:8" s="26" customFormat="1" ht="12.75" customHeight="1" x14ac:dyDescent="0.25">
      <c r="A58" s="23"/>
      <c r="B58" s="24" t="s">
        <v>58</v>
      </c>
      <c r="C58" s="25">
        <v>0</v>
      </c>
      <c r="D58" s="25">
        <v>0</v>
      </c>
      <c r="E58" s="25">
        <f t="shared" si="3"/>
        <v>0</v>
      </c>
      <c r="F58" s="25">
        <v>0</v>
      </c>
      <c r="G58" s="25">
        <v>0</v>
      </c>
      <c r="H58" s="25">
        <f t="shared" si="6"/>
        <v>0</v>
      </c>
    </row>
    <row r="59" spans="1:8" s="26" customFormat="1" ht="12.75" customHeight="1" x14ac:dyDescent="0.25">
      <c r="A59" s="23"/>
      <c r="B59" s="24" t="s">
        <v>59</v>
      </c>
      <c r="C59" s="25">
        <v>2585000</v>
      </c>
      <c r="D59" s="25">
        <v>2426927</v>
      </c>
      <c r="E59" s="25">
        <f t="shared" si="3"/>
        <v>5011927</v>
      </c>
      <c r="F59" s="25">
        <v>888273</v>
      </c>
      <c r="G59" s="25">
        <v>888273</v>
      </c>
      <c r="H59" s="25">
        <f t="shared" si="6"/>
        <v>4123654</v>
      </c>
    </row>
    <row r="60" spans="1:8" s="26" customFormat="1" ht="12.75" customHeight="1" x14ac:dyDescent="0.25">
      <c r="A60" s="23"/>
      <c r="B60" s="24" t="s">
        <v>60</v>
      </c>
      <c r="C60" s="25">
        <v>0</v>
      </c>
      <c r="D60" s="25">
        <v>0</v>
      </c>
      <c r="E60" s="25">
        <f t="shared" si="3"/>
        <v>0</v>
      </c>
      <c r="F60" s="25">
        <v>0</v>
      </c>
      <c r="G60" s="25">
        <v>0</v>
      </c>
      <c r="H60" s="25">
        <f t="shared" si="6"/>
        <v>0</v>
      </c>
    </row>
    <row r="61" spans="1:8" s="26" customFormat="1" ht="12.75" customHeight="1" x14ac:dyDescent="0.25">
      <c r="A61" s="23"/>
      <c r="B61" s="24" t="s">
        <v>61</v>
      </c>
      <c r="C61" s="25">
        <v>2297525</v>
      </c>
      <c r="D61" s="25">
        <v>0</v>
      </c>
      <c r="E61" s="25">
        <f t="shared" si="3"/>
        <v>2297525</v>
      </c>
      <c r="F61" s="25">
        <v>0</v>
      </c>
      <c r="G61" s="25">
        <v>0</v>
      </c>
      <c r="H61" s="25">
        <f t="shared" si="6"/>
        <v>2297525</v>
      </c>
    </row>
    <row r="62" spans="1:8" s="26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3"/>
        <v>0</v>
      </c>
      <c r="F62" s="25">
        <v>0</v>
      </c>
      <c r="G62" s="25">
        <v>0</v>
      </c>
      <c r="H62" s="25">
        <v>0</v>
      </c>
    </row>
    <row r="63" spans="1:8" s="26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3"/>
        <v>0</v>
      </c>
      <c r="F63" s="25">
        <v>0</v>
      </c>
      <c r="G63" s="25">
        <v>0</v>
      </c>
      <c r="H63" s="25">
        <f t="shared" si="6"/>
        <v>0</v>
      </c>
    </row>
    <row r="64" spans="1:8" s="26" customFormat="1" ht="12.75" customHeight="1" x14ac:dyDescent="0.25">
      <c r="A64" s="23"/>
      <c r="B64" s="24" t="s">
        <v>64</v>
      </c>
      <c r="C64" s="25">
        <v>11717600</v>
      </c>
      <c r="D64" s="25">
        <v>-1538654</v>
      </c>
      <c r="E64" s="25">
        <f t="shared" si="3"/>
        <v>10178946</v>
      </c>
      <c r="F64" s="25">
        <v>0</v>
      </c>
      <c r="G64" s="25">
        <v>0</v>
      </c>
      <c r="H64" s="25">
        <f t="shared" si="6"/>
        <v>10178946</v>
      </c>
    </row>
    <row r="65" spans="1:9" ht="3.75" customHeight="1" x14ac:dyDescent="0.25">
      <c r="I65" s="30"/>
    </row>
    <row r="66" spans="1:9" s="22" customFormat="1" ht="12" x14ac:dyDescent="0.25">
      <c r="A66" s="20" t="s">
        <v>65</v>
      </c>
      <c r="B66" s="20"/>
      <c r="C66" s="21">
        <f>SUM(C68)</f>
        <v>66789578</v>
      </c>
      <c r="D66" s="21">
        <f>SUM(D67:D69)</f>
        <v>0</v>
      </c>
      <c r="E66" s="21">
        <f t="shared" si="3"/>
        <v>66789578</v>
      </c>
      <c r="F66" s="21">
        <f t="shared" ref="F66:G66" si="7">SUM(F67:F69)</f>
        <v>0</v>
      </c>
      <c r="G66" s="21">
        <f t="shared" si="7"/>
        <v>0</v>
      </c>
      <c r="H66" s="21">
        <f>SUM(E66-F66)</f>
        <v>66789578</v>
      </c>
    </row>
    <row r="67" spans="1:9" s="26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si="3"/>
        <v>0</v>
      </c>
      <c r="F67" s="25">
        <v>0</v>
      </c>
      <c r="G67" s="25">
        <v>0</v>
      </c>
      <c r="H67" s="25">
        <v>0</v>
      </c>
    </row>
    <row r="68" spans="1:9" s="26" customFormat="1" ht="12.75" customHeight="1" x14ac:dyDescent="0.25">
      <c r="A68" s="23"/>
      <c r="B68" s="24" t="s">
        <v>67</v>
      </c>
      <c r="C68" s="25">
        <v>66789578</v>
      </c>
      <c r="D68" s="25">
        <v>0</v>
      </c>
      <c r="E68" s="25">
        <f t="shared" si="3"/>
        <v>66789578</v>
      </c>
      <c r="F68" s="25">
        <v>0</v>
      </c>
      <c r="G68" s="25">
        <v>0</v>
      </c>
      <c r="H68" s="25">
        <f>SUM(E68-F68)</f>
        <v>66789578</v>
      </c>
    </row>
    <row r="69" spans="1:9" s="26" customFormat="1" ht="12.75" customHeight="1" x14ac:dyDescent="0.25">
      <c r="A69" s="23"/>
      <c r="B69" s="24" t="s">
        <v>68</v>
      </c>
      <c r="C69" s="25">
        <v>0</v>
      </c>
      <c r="D69" s="25">
        <v>0</v>
      </c>
      <c r="E69" s="25">
        <f t="shared" si="3"/>
        <v>0</v>
      </c>
      <c r="F69" s="25">
        <v>0</v>
      </c>
      <c r="G69" s="25">
        <v>0</v>
      </c>
      <c r="H69" s="25">
        <v>0</v>
      </c>
    </row>
    <row r="70" spans="1:9" ht="3.75" customHeight="1" x14ac:dyDescent="0.25">
      <c r="I70" s="30"/>
    </row>
    <row r="71" spans="1:9" s="22" customFormat="1" ht="12" x14ac:dyDescent="0.25">
      <c r="A71" s="20" t="s">
        <v>69</v>
      </c>
      <c r="B71" s="20"/>
      <c r="C71" s="21">
        <f>SUM(C72:C78)</f>
        <v>38940000</v>
      </c>
      <c r="D71" s="21">
        <f>SUM(D72:D78)</f>
        <v>-38908816</v>
      </c>
      <c r="E71" s="21">
        <f t="shared" si="3"/>
        <v>31184</v>
      </c>
      <c r="F71" s="21">
        <f>SUM(F72:F78)</f>
        <v>0</v>
      </c>
      <c r="G71" s="21">
        <f>SUM(G72:G78)</f>
        <v>0</v>
      </c>
      <c r="H71" s="21">
        <f>SUM(E71-F71)</f>
        <v>31184</v>
      </c>
    </row>
    <row r="72" spans="1:9" s="26" customFormat="1" ht="12.75" customHeight="1" x14ac:dyDescent="0.25">
      <c r="A72" s="23"/>
      <c r="B72" s="24" t="s">
        <v>70</v>
      </c>
      <c r="C72" s="25">
        <v>0</v>
      </c>
      <c r="D72" s="25">
        <v>0</v>
      </c>
      <c r="E72" s="25">
        <f t="shared" si="3"/>
        <v>0</v>
      </c>
      <c r="F72" s="25">
        <v>0</v>
      </c>
      <c r="G72" s="25">
        <v>0</v>
      </c>
      <c r="H72" s="25">
        <v>0</v>
      </c>
    </row>
    <row r="73" spans="1:9" s="26" customFormat="1" ht="12.75" customHeight="1" x14ac:dyDescent="0.25">
      <c r="A73" s="31"/>
      <c r="B73" s="32" t="s">
        <v>71</v>
      </c>
      <c r="C73" s="33">
        <v>0</v>
      </c>
      <c r="D73" s="33">
        <v>0</v>
      </c>
      <c r="E73" s="33">
        <f t="shared" si="3"/>
        <v>0</v>
      </c>
      <c r="F73" s="33">
        <v>0</v>
      </c>
      <c r="G73" s="33">
        <v>0</v>
      </c>
      <c r="H73" s="33">
        <v>0</v>
      </c>
    </row>
    <row r="74" spans="1:9" s="26" customFormat="1" ht="12.75" customHeight="1" x14ac:dyDescent="0.25">
      <c r="A74" s="23"/>
      <c r="B74" s="24" t="s">
        <v>72</v>
      </c>
      <c r="C74" s="25">
        <v>0</v>
      </c>
      <c r="D74" s="25">
        <v>0</v>
      </c>
      <c r="E74" s="25">
        <f t="shared" si="3"/>
        <v>0</v>
      </c>
      <c r="F74" s="25">
        <v>0</v>
      </c>
      <c r="G74" s="25">
        <v>0</v>
      </c>
      <c r="H74" s="25">
        <v>0</v>
      </c>
    </row>
    <row r="75" spans="1:9" s="26" customFormat="1" ht="12.75" customHeight="1" x14ac:dyDescent="0.25">
      <c r="A75" s="34"/>
      <c r="B75" s="35" t="s">
        <v>73</v>
      </c>
      <c r="C75" s="36">
        <v>0</v>
      </c>
      <c r="D75" s="36">
        <v>0</v>
      </c>
      <c r="E75" s="36">
        <f t="shared" si="3"/>
        <v>0</v>
      </c>
      <c r="F75" s="36">
        <v>0</v>
      </c>
      <c r="G75" s="36">
        <v>0</v>
      </c>
      <c r="H75" s="36">
        <v>0</v>
      </c>
      <c r="I75" s="37"/>
    </row>
    <row r="76" spans="1:9" s="26" customFormat="1" ht="12.75" customHeight="1" x14ac:dyDescent="0.25">
      <c r="A76" s="34"/>
      <c r="B76" s="35" t="s">
        <v>74</v>
      </c>
      <c r="C76" s="36">
        <v>0</v>
      </c>
      <c r="D76" s="36">
        <v>0</v>
      </c>
      <c r="E76" s="36">
        <f t="shared" si="3"/>
        <v>0</v>
      </c>
      <c r="F76" s="36">
        <v>0</v>
      </c>
      <c r="G76" s="36">
        <v>0</v>
      </c>
      <c r="H76" s="36">
        <f>SUM(E76-F76)</f>
        <v>0</v>
      </c>
      <c r="I76" s="37"/>
    </row>
    <row r="77" spans="1:9" s="26" customFormat="1" ht="12.75" customHeight="1" x14ac:dyDescent="0.25">
      <c r="A77" s="34"/>
      <c r="B77" s="35" t="s">
        <v>75</v>
      </c>
      <c r="C77" s="36">
        <v>0</v>
      </c>
      <c r="D77" s="36">
        <v>0</v>
      </c>
      <c r="E77" s="36">
        <f t="shared" si="3"/>
        <v>0</v>
      </c>
      <c r="F77" s="36">
        <v>0</v>
      </c>
      <c r="G77" s="36">
        <v>0</v>
      </c>
      <c r="H77" s="36">
        <v>0</v>
      </c>
      <c r="I77" s="37"/>
    </row>
    <row r="78" spans="1:9" s="26" customFormat="1" ht="24" customHeight="1" x14ac:dyDescent="0.25">
      <c r="A78" s="23"/>
      <c r="B78" s="28" t="s">
        <v>76</v>
      </c>
      <c r="C78" s="25">
        <v>38940000</v>
      </c>
      <c r="D78" s="25">
        <v>-38908816</v>
      </c>
      <c r="E78" s="25">
        <f t="shared" si="3"/>
        <v>31184</v>
      </c>
      <c r="F78" s="25">
        <v>0</v>
      </c>
      <c r="G78" s="25">
        <v>0</v>
      </c>
      <c r="H78" s="25">
        <f>SUM(E78-F78)</f>
        <v>31184</v>
      </c>
    </row>
    <row r="79" spans="1:9" ht="3.75" customHeight="1" x14ac:dyDescent="0.25">
      <c r="I79" s="30"/>
    </row>
    <row r="80" spans="1:9" s="22" customFormat="1" ht="12" x14ac:dyDescent="0.25">
      <c r="A80" s="20" t="s">
        <v>77</v>
      </c>
      <c r="B80" s="20"/>
      <c r="C80" s="21">
        <v>0</v>
      </c>
      <c r="D80" s="21">
        <f>SUM(D81:D83)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6" customFormat="1" ht="12.75" customHeight="1" x14ac:dyDescent="0.25">
      <c r="A81" s="23"/>
      <c r="B81" s="24" t="s">
        <v>78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</row>
    <row r="82" spans="1:9" s="26" customFormat="1" ht="12.75" customHeight="1" x14ac:dyDescent="0.25">
      <c r="A82" s="23"/>
      <c r="B82" s="24" t="s">
        <v>79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</row>
    <row r="83" spans="1:9" s="26" customFormat="1" ht="12.75" customHeight="1" x14ac:dyDescent="0.25">
      <c r="A83" s="23"/>
      <c r="B83" s="24" t="s">
        <v>80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</row>
    <row r="84" spans="1:9" ht="3.75" customHeight="1" x14ac:dyDescent="0.25">
      <c r="I84" s="30"/>
    </row>
    <row r="85" spans="1:9" s="22" customFormat="1" ht="12" x14ac:dyDescent="0.25">
      <c r="A85" s="20" t="s">
        <v>81</v>
      </c>
      <c r="B85" s="20"/>
      <c r="C85" s="21">
        <f>SUM(C91)</f>
        <v>0</v>
      </c>
      <c r="D85" s="21">
        <f>SUM(D86:D91)</f>
        <v>0</v>
      </c>
      <c r="E85" s="21">
        <f t="shared" ref="E85" si="8">C85+D85</f>
        <v>0</v>
      </c>
      <c r="F85" s="21">
        <f>SUM(F86:F91)</f>
        <v>0</v>
      </c>
      <c r="G85" s="21">
        <f>SUM(G86:G91)</f>
        <v>0</v>
      </c>
      <c r="H85" s="21">
        <f>SUM(E85-F85)</f>
        <v>0</v>
      </c>
    </row>
    <row r="86" spans="1:9" s="22" customFormat="1" ht="14.25" customHeight="1" x14ac:dyDescent="0.25">
      <c r="A86" s="23"/>
      <c r="B86" s="24" t="s">
        <v>82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</row>
    <row r="87" spans="1:9" s="22" customFormat="1" ht="14.25" customHeight="1" x14ac:dyDescent="0.25">
      <c r="A87" s="23"/>
      <c r="B87" s="24" t="s">
        <v>83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</row>
    <row r="88" spans="1:9" s="22" customFormat="1" ht="14.25" customHeight="1" x14ac:dyDescent="0.25">
      <c r="A88" s="23"/>
      <c r="B88" s="24" t="s">
        <v>84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</row>
    <row r="89" spans="1:9" s="22" customFormat="1" ht="14.25" customHeight="1" x14ac:dyDescent="0.25">
      <c r="A89" s="23"/>
      <c r="B89" s="24" t="s">
        <v>85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</row>
    <row r="90" spans="1:9" s="22" customFormat="1" ht="14.25" customHeight="1" x14ac:dyDescent="0.25">
      <c r="A90" s="23"/>
      <c r="B90" s="24" t="s">
        <v>86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</row>
    <row r="91" spans="1:9" s="22" customFormat="1" ht="14.25" customHeight="1" x14ac:dyDescent="0.25">
      <c r="A91" s="23"/>
      <c r="B91" s="24" t="s">
        <v>87</v>
      </c>
      <c r="C91" s="25">
        <v>0</v>
      </c>
      <c r="D91" s="25">
        <v>0</v>
      </c>
      <c r="E91" s="25">
        <f t="shared" ref="E91" si="9">C91+D91</f>
        <v>0</v>
      </c>
      <c r="F91" s="25">
        <v>0</v>
      </c>
      <c r="G91" s="25">
        <v>0</v>
      </c>
      <c r="H91" s="25">
        <f>SUM(E91-F91)</f>
        <v>0</v>
      </c>
    </row>
    <row r="92" spans="1:9" s="30" customFormat="1" ht="2.25" customHeight="1" x14ac:dyDescent="0.2">
      <c r="A92" s="38"/>
      <c r="B92" s="38"/>
      <c r="C92" s="38"/>
      <c r="D92" s="38"/>
      <c r="E92" s="38"/>
      <c r="F92" s="38"/>
      <c r="G92" s="38"/>
      <c r="H92" s="38"/>
    </row>
    <row r="93" spans="1:9" s="30" customFormat="1" ht="13.5" customHeight="1" x14ac:dyDescent="0.2">
      <c r="A93" s="39" t="s">
        <v>88</v>
      </c>
      <c r="B93" s="39"/>
      <c r="C93" s="40"/>
      <c r="D93" s="40"/>
      <c r="E93" s="40"/>
      <c r="F93" s="40"/>
      <c r="G93" s="40"/>
      <c r="H93" s="40"/>
    </row>
    <row r="95" spans="1:9" x14ac:dyDescent="0.25">
      <c r="C95" s="41"/>
      <c r="D95" s="41"/>
      <c r="E95" s="41"/>
      <c r="F95" s="41"/>
      <c r="G95" s="41"/>
      <c r="H95" s="42"/>
    </row>
    <row r="96" spans="1:9" x14ac:dyDescent="0.25">
      <c r="C96" s="41"/>
      <c r="D96" s="41"/>
      <c r="E96" s="41"/>
      <c r="F96" s="41"/>
      <c r="G96" s="41"/>
    </row>
    <row r="97" spans="3:7" x14ac:dyDescent="0.25">
      <c r="C97" s="41"/>
      <c r="D97" s="41"/>
      <c r="E97" s="41"/>
      <c r="F97" s="41"/>
      <c r="G97" s="41"/>
    </row>
  </sheetData>
  <mergeCells count="20">
    <mergeCell ref="A85:B85"/>
    <mergeCell ref="A93:H93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2024-05-30T16:48:24Z</dcterms:created>
  <dcterms:modified xsi:type="dcterms:W3CDTF">2024-05-30T16:48:24Z</dcterms:modified>
</cp:coreProperties>
</file>