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799F34E3-E55A-4A02-B4F0-11ECB994C29F}" xr6:coauthVersionLast="40" xr6:coauthVersionMax="40" xr10:uidLastSave="{00000000-0000-0000-0000-000000000000}"/>
  <bookViews>
    <workbookView xWindow="0" yWindow="0" windowWidth="25200" windowHeight="11775" xr2:uid="{78F3F8CE-1ED7-469A-AE52-D873828C2F43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F95" i="1" s="1"/>
  <c r="G97" i="1"/>
  <c r="F97" i="1"/>
  <c r="G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C69" i="1"/>
  <c r="C71" i="1" s="1"/>
  <c r="B69" i="1"/>
  <c r="B71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F45" i="1"/>
  <c r="F44" i="1" s="1"/>
  <c r="G44" i="1"/>
  <c r="C44" i="1"/>
  <c r="B44" i="1"/>
  <c r="B43" i="1" s="1"/>
  <c r="C43" i="1"/>
  <c r="G42" i="1"/>
  <c r="F42" i="1"/>
  <c r="G41" i="1"/>
  <c r="G40" i="1" s="1"/>
  <c r="F41" i="1"/>
  <c r="F40" i="1"/>
  <c r="C40" i="1"/>
  <c r="B40" i="1"/>
  <c r="G39" i="1"/>
  <c r="F39" i="1"/>
  <c r="C39" i="1"/>
  <c r="B39" i="1"/>
  <c r="G38" i="1"/>
  <c r="F38" i="1"/>
  <c r="B38" i="1"/>
  <c r="G37" i="1"/>
  <c r="F37" i="1"/>
  <c r="G36" i="1"/>
  <c r="G33" i="1" s="1"/>
  <c r="F36" i="1"/>
  <c r="B36" i="1"/>
  <c r="G35" i="1"/>
  <c r="F35" i="1"/>
  <c r="F33" i="1" s="1"/>
  <c r="G34" i="1"/>
  <c r="F34" i="1"/>
  <c r="C34" i="1"/>
  <c r="B34" i="1"/>
  <c r="C33" i="1"/>
  <c r="B33" i="1"/>
  <c r="G32" i="1"/>
  <c r="F32" i="1"/>
  <c r="C31" i="1"/>
  <c r="B31" i="1"/>
  <c r="B27" i="1" s="1"/>
  <c r="C30" i="1"/>
  <c r="B30" i="1"/>
  <c r="G29" i="1"/>
  <c r="F29" i="1"/>
  <c r="C29" i="1"/>
  <c r="B29" i="1"/>
  <c r="G28" i="1"/>
  <c r="F28" i="1"/>
  <c r="C28" i="1"/>
  <c r="B28" i="1"/>
  <c r="G27" i="1"/>
  <c r="F27" i="1"/>
  <c r="C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B20" i="1"/>
  <c r="C19" i="1"/>
  <c r="B19" i="1"/>
  <c r="G18" i="1"/>
  <c r="F18" i="1"/>
  <c r="C18" i="1"/>
  <c r="B18" i="1"/>
  <c r="B11" i="1" s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F11" i="1"/>
  <c r="C11" i="1"/>
  <c r="C49" i="1" s="1"/>
  <c r="F49" i="1" l="1"/>
  <c r="B104" i="1"/>
  <c r="G49" i="1"/>
  <c r="G71" i="1" s="1"/>
  <c r="G104" i="1" s="1"/>
  <c r="C104" i="1"/>
  <c r="B49" i="1"/>
  <c r="F71" i="1"/>
  <c r="F101" i="1"/>
  <c r="F104" i="1" l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<sst xmlns="http://schemas.openxmlformats.org/spreadsheetml/2006/main" count="129" uniqueCount="126">
  <si>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</si>
  <si>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</si>
  <si>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</si>
  <si>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2023 Y AL 31 DE MARZO DE 2024</t>
  </si>
  <si>
    <t>( Cifras en Pesos )</t>
  </si>
  <si>
    <t>CONCEPTO</t>
  </si>
  <si>
    <t>31 DE MARZO DE 2024</t>
  </si>
  <si>
    <t>31 DE DICIEMBRE DE 2023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</si>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</sst>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ED3661F2-53F8-46CB-9502-BFABD8DC47C3}"/>
    <cellStyle name="Normal 17" xfId="3" xr:uid="{7DFCE722-68DF-47CC-ADC2-15D17D8C2633}"/>
    <cellStyle name="Normal 2 2" xfId="2" xr:uid="{B0ABA4E4-A510-415B-8443-480BEA37C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3F19695-0D72-4958-924B-FE29D17006A9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FDD95BC1-563C-45AF-8A24-5D30AEF79758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Feb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12">
          <cell r="B12">
            <v>50000</v>
          </cell>
          <cell r="C12">
            <v>0</v>
          </cell>
          <cell r="F12">
            <v>3577028</v>
          </cell>
          <cell r="G12">
            <v>7518632</v>
          </cell>
        </row>
        <row r="13">
          <cell r="B13">
            <v>0</v>
          </cell>
          <cell r="C13">
            <v>0</v>
          </cell>
          <cell r="F13">
            <v>76097869</v>
          </cell>
          <cell r="G13">
            <v>134273744</v>
          </cell>
        </row>
        <row r="14">
          <cell r="B14">
            <v>312035901</v>
          </cell>
          <cell r="C14">
            <v>400896910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15073052</v>
          </cell>
          <cell r="G16">
            <v>13694563</v>
          </cell>
        </row>
        <row r="17">
          <cell r="B17">
            <v>55147</v>
          </cell>
          <cell r="C17">
            <v>55147</v>
          </cell>
          <cell r="F17">
            <v>7475532</v>
          </cell>
          <cell r="G17">
            <v>28130816</v>
          </cell>
        </row>
        <row r="18">
          <cell r="B18">
            <v>0</v>
          </cell>
          <cell r="C18">
            <v>0</v>
          </cell>
          <cell r="F18">
            <v>15829481</v>
          </cell>
          <cell r="G18">
            <v>10388038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466042643</v>
          </cell>
          <cell r="C21">
            <v>79307729</v>
          </cell>
        </row>
        <row r="22">
          <cell r="B22">
            <v>4858923</v>
          </cell>
          <cell r="C22">
            <v>2286262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  <cell r="F29">
            <v>2500</v>
          </cell>
          <cell r="G29">
            <v>5000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F33">
            <v>302610693</v>
          </cell>
          <cell r="G33">
            <v>278606096</v>
          </cell>
        </row>
        <row r="34">
          <cell r="B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</row>
        <row r="36">
          <cell r="B36">
            <v>0</v>
          </cell>
          <cell r="C36">
            <v>0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F39">
            <v>0</v>
          </cell>
          <cell r="G39">
            <v>0</v>
          </cell>
        </row>
        <row r="40"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F41">
            <v>656386</v>
          </cell>
          <cell r="G41">
            <v>367823</v>
          </cell>
        </row>
        <row r="42">
          <cell r="B42">
            <v>0</v>
          </cell>
          <cell r="C42">
            <v>0</v>
          </cell>
        </row>
        <row r="47">
          <cell r="B47">
            <v>859196289</v>
          </cell>
          <cell r="C47">
            <v>832906845</v>
          </cell>
        </row>
        <row r="48">
          <cell r="F48">
            <v>606259326</v>
          </cell>
          <cell r="G48">
            <v>614464390</v>
          </cell>
        </row>
        <row r="51">
          <cell r="F51">
            <v>0</v>
          </cell>
          <cell r="G51">
            <v>0</v>
          </cell>
        </row>
        <row r="52">
          <cell r="B52">
            <v>913076211</v>
          </cell>
          <cell r="C52">
            <v>887728129</v>
          </cell>
        </row>
        <row r="53">
          <cell r="F53">
            <v>0</v>
          </cell>
          <cell r="G53">
            <v>0</v>
          </cell>
        </row>
        <row r="56">
          <cell r="F56">
            <v>424819801</v>
          </cell>
          <cell r="G56">
            <v>434752940</v>
          </cell>
        </row>
        <row r="58">
          <cell r="B58">
            <v>191270319</v>
          </cell>
          <cell r="C58">
            <v>191270319</v>
          </cell>
        </row>
        <row r="59">
          <cell r="F59">
            <v>378924946</v>
          </cell>
          <cell r="G59">
            <v>379231314</v>
          </cell>
        </row>
        <row r="65">
          <cell r="B65">
            <v>272129347</v>
          </cell>
          <cell r="C65">
            <v>272010447</v>
          </cell>
        </row>
        <row r="66">
          <cell r="F66">
            <v>0</v>
          </cell>
          <cell r="G66">
            <v>0</v>
          </cell>
        </row>
        <row r="74">
          <cell r="B74">
            <v>590626</v>
          </cell>
          <cell r="C74">
            <v>590626</v>
          </cell>
        </row>
        <row r="78">
          <cell r="F78">
            <v>0</v>
          </cell>
          <cell r="G78">
            <v>0</v>
          </cell>
        </row>
        <row r="80">
          <cell r="B80">
            <v>0</v>
          </cell>
          <cell r="C80">
            <v>0</v>
          </cell>
          <cell r="F80">
            <v>0</v>
          </cell>
          <cell r="G80">
            <v>0</v>
          </cell>
        </row>
        <row r="82">
          <cell r="F82">
            <v>0</v>
          </cell>
          <cell r="G82">
            <v>0</v>
          </cell>
        </row>
        <row r="85">
          <cell r="B85">
            <v>0</v>
          </cell>
          <cell r="C85">
            <v>0</v>
          </cell>
        </row>
        <row r="86">
          <cell r="F86">
            <v>420532324</v>
          </cell>
          <cell r="G86">
            <v>222743965</v>
          </cell>
        </row>
        <row r="88">
          <cell r="F88">
            <v>-101611964</v>
          </cell>
          <cell r="G88">
            <v>-362172089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0</v>
          </cell>
          <cell r="C94">
            <v>0</v>
          </cell>
          <cell r="F94">
            <v>869058432</v>
          </cell>
          <cell r="G94">
            <v>905047182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DD92-6F56-4FCD-BEE2-5C3566A53D09}">
  <sheetPr>
    <tabColor theme="0" tint="-0.14999847407452621"/>
  </sheetPr>
  <dimension ref="A1:I122"/>
  <sheetViews>
    <sheetView showGridLines="0" tabSelected="1" topLeftCell="A71" zoomScale="80" zoomScaleNormal="80" zoomScaleSheetLayoutView="85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41.25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312141048</v>
      </c>
      <c r="C11" s="21">
        <f>SUM(C12:C18)</f>
        <v>400952057</v>
      </c>
      <c r="D11" s="22"/>
      <c r="E11" s="20" t="s">
        <v>13</v>
      </c>
      <c r="F11" s="21">
        <f>SUM(F12:F20)</f>
        <v>118052962</v>
      </c>
      <c r="G11" s="21">
        <f>SUM(G12:G20)</f>
        <v>194005793</v>
      </c>
    </row>
    <row r="12" spans="1:9" s="17" customFormat="1" ht="12.75" x14ac:dyDescent="0.25">
      <c r="A12" s="17" t="s">
        <v>14</v>
      </c>
      <c r="B12" s="23">
        <f>SUM('[1]ESF (cuentas)'!B12)</f>
        <v>50000</v>
      </c>
      <c r="C12" s="23">
        <f>SUM('[1]ESF (cuentas)'!C12)</f>
        <v>0</v>
      </c>
      <c r="D12" s="24"/>
      <c r="E12" s="17" t="s">
        <v>15</v>
      </c>
      <c r="F12" s="23">
        <f>SUM('[1]ESF (cuentas)'!F12)</f>
        <v>3577028</v>
      </c>
      <c r="G12" s="23">
        <f>SUM('[1]ESF (cuentas)'!G12)</f>
        <v>7518632</v>
      </c>
    </row>
    <row r="13" spans="1:9" s="17" customFormat="1" ht="12.75" x14ac:dyDescent="0.25">
      <c r="A13" s="17" t="s">
        <v>16</v>
      </c>
      <c r="B13" s="23">
        <f>SUM('[1]ESF (cuentas)'!B13)</f>
        <v>0</v>
      </c>
      <c r="C13" s="23">
        <f>SUM('[1]ESF (cuentas)'!C13)</f>
        <v>0</v>
      </c>
      <c r="D13" s="24"/>
      <c r="E13" s="17" t="s">
        <v>17</v>
      </c>
      <c r="F13" s="23">
        <f>SUM('[1]ESF (cuentas)'!F13)</f>
        <v>76097869</v>
      </c>
      <c r="G13" s="23">
        <f>SUM('[1]ESF (cuentas)'!G13)</f>
        <v>134273744</v>
      </c>
    </row>
    <row r="14" spans="1:9" s="17" customFormat="1" ht="12.75" x14ac:dyDescent="0.25">
      <c r="A14" s="17" t="s">
        <v>18</v>
      </c>
      <c r="B14" s="23">
        <f>SUM('[1]ESF (cuentas)'!B14)</f>
        <v>312035901</v>
      </c>
      <c r="C14" s="23">
        <f>SUM('[1]ESF (cuentas)'!C14)</f>
        <v>400896910</v>
      </c>
      <c r="D14" s="24"/>
      <c r="E14" s="17" t="s">
        <v>19</v>
      </c>
      <c r="F14" s="23">
        <f>SUM('[1]ESF (cuentas)'!F14)</f>
        <v>0</v>
      </c>
      <c r="G14" s="23">
        <f>SUM('[1]ESF (cuentas)'!G14)</f>
        <v>0</v>
      </c>
    </row>
    <row r="15" spans="1:9" s="17" customFormat="1" ht="12.75" x14ac:dyDescent="0.25">
      <c r="A15" s="17" t="s">
        <v>20</v>
      </c>
      <c r="B15" s="23">
        <f>SUM('[1]ESF (cuentas)'!B15)</f>
        <v>0</v>
      </c>
      <c r="C15" s="23">
        <f>SUM('[1]ESF (cuentas)'!C15)</f>
        <v>0</v>
      </c>
      <c r="D15" s="24"/>
      <c r="E15" s="17" t="s">
        <v>21</v>
      </c>
      <c r="F15" s="23">
        <f>SUM('[1]ESF (cuentas)'!F15)</f>
        <v>0</v>
      </c>
      <c r="G15" s="23">
        <f>SUM('[1]ESF (cuentas)'!G15)</f>
        <v>0</v>
      </c>
    </row>
    <row r="16" spans="1:9" s="17" customFormat="1" ht="12.75" x14ac:dyDescent="0.25">
      <c r="A16" s="17" t="s">
        <v>22</v>
      </c>
      <c r="B16" s="23">
        <f>SUM('[1]ESF (cuentas)'!B16)</f>
        <v>0</v>
      </c>
      <c r="C16" s="23">
        <f>SUM('[1]ESF (cuentas)'!C16)</f>
        <v>0</v>
      </c>
      <c r="D16" s="24"/>
      <c r="E16" s="17" t="s">
        <v>23</v>
      </c>
      <c r="F16" s="23">
        <f>SUM('[1]ESF (cuentas)'!F16)</f>
        <v>15073052</v>
      </c>
      <c r="G16" s="23">
        <f>SUM('[1]ESF (cuentas)'!G16)</f>
        <v>13694563</v>
      </c>
    </row>
    <row r="17" spans="1:7" s="17" customFormat="1" ht="25.5" x14ac:dyDescent="0.25">
      <c r="A17" s="17" t="s">
        <v>24</v>
      </c>
      <c r="B17" s="23">
        <f>SUM('[1]ESF (cuentas)'!B17)</f>
        <v>55147</v>
      </c>
      <c r="C17" s="23">
        <f>SUM('[1]ESF (cuentas)'!C17)</f>
        <v>55147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f>SUM('[1]ESF (cuentas)'!B18)</f>
        <v>0</v>
      </c>
      <c r="C18" s="23">
        <f>SUM('[1]ESF (cuentas)'!C18)</f>
        <v>0</v>
      </c>
      <c r="D18" s="24"/>
      <c r="E18" s="17" t="s">
        <v>27</v>
      </c>
      <c r="F18" s="23">
        <f>SUM('[1]ESF (cuentas)'!F17)</f>
        <v>7475532</v>
      </c>
      <c r="G18" s="23">
        <f>SUM('[1]ESF (cuentas)'!G17)</f>
        <v>28130816</v>
      </c>
    </row>
    <row r="19" spans="1:7" s="17" customFormat="1" ht="12.75" x14ac:dyDescent="0.25">
      <c r="A19" s="20" t="s">
        <v>28</v>
      </c>
      <c r="B19" s="21">
        <f>SUM(B20:B26)</f>
        <v>470901566</v>
      </c>
      <c r="C19" s="21">
        <f>SUM(C20:C26)</f>
        <v>81593991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f>SUM('[1]ESF (cuentas)'!B20)</f>
        <v>0</v>
      </c>
      <c r="C20" s="23">
        <f>SUM('[1]ESF (cuentas)'!C20)</f>
        <v>0</v>
      </c>
      <c r="D20" s="24"/>
      <c r="E20" s="17" t="s">
        <v>31</v>
      </c>
      <c r="F20" s="23">
        <f>SUM('[1]ESF (cuentas)'!F18)</f>
        <v>15829481</v>
      </c>
      <c r="G20" s="23">
        <f>SUM('[1]ESF (cuentas)'!G18)</f>
        <v>10388038</v>
      </c>
    </row>
    <row r="21" spans="1:7" s="17" customFormat="1" ht="12.75" x14ac:dyDescent="0.25">
      <c r="A21" s="17" t="s">
        <v>32</v>
      </c>
      <c r="B21" s="23">
        <f>SUM('[1]ESF (cuentas)'!B21)</f>
        <v>466042643</v>
      </c>
      <c r="C21" s="23">
        <f>SUM('[1]ESF (cuentas)'!C21)</f>
        <v>79307729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f>SUM('[1]ESF (cuentas)'!B22)</f>
        <v>4858923</v>
      </c>
      <c r="C22" s="23">
        <f>SUM('[1]ESF (cuentas)'!C22)</f>
        <v>2286262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f>SUM('[1]ESF (cuentas)'!B23)</f>
        <v>0</v>
      </c>
      <c r="C23" s="23">
        <f>SUM('[1]ESF (cuentas)'!C23)</f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f>SUM('[1]ESF (cuentas)'!B24)</f>
        <v>0</v>
      </c>
      <c r="C24" s="23">
        <f>SUM('[1]ESF (cuentas)'!C24)</f>
        <v>0</v>
      </c>
      <c r="D24" s="24"/>
      <c r="E24" s="17" t="s">
        <v>39</v>
      </c>
      <c r="F24" s="23">
        <f>SUM('[1]ESF (cuentas)'!F20)</f>
        <v>0</v>
      </c>
      <c r="G24" s="23">
        <f>SUM('[1]ESF (cuentas)'!G20)</f>
        <v>0</v>
      </c>
    </row>
    <row r="25" spans="1:7" s="17" customFormat="1" ht="12.75" x14ac:dyDescent="0.25">
      <c r="A25" s="17" t="s">
        <v>40</v>
      </c>
      <c r="B25" s="23">
        <f>SUM('[1]ESF (cuentas)'!B25)</f>
        <v>0</v>
      </c>
      <c r="C25" s="23">
        <f>SUM('[1]ESF (cuentas)'!C25)</f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f>SUM('[1]ESF (cuentas)'!B26)</f>
        <v>0</v>
      </c>
      <c r="C26" s="23">
        <f>SUM('[1]ESF (cuentas)'!C26)</f>
        <v>0</v>
      </c>
      <c r="D26" s="24"/>
      <c r="E26" s="17" t="s">
        <v>43</v>
      </c>
      <c r="F26" s="23">
        <f>SUM('[1]ESF (cuentas)'!F22)</f>
        <v>0</v>
      </c>
      <c r="G26" s="23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f>SUM('[1]ESF (cuentas)'!F23)</f>
        <v>0</v>
      </c>
      <c r="G27" s="23">
        <f>SUM('[1]ESF (cuentas)'!G23)</f>
        <v>0</v>
      </c>
    </row>
    <row r="28" spans="1:7" s="17" customFormat="1" ht="25.5" x14ac:dyDescent="0.25">
      <c r="A28" s="17" t="s">
        <v>46</v>
      </c>
      <c r="B28" s="23">
        <f>SUM('[1]ESF (cuentas)'!B28)</f>
        <v>0</v>
      </c>
      <c r="C28" s="23">
        <f>SUM('[1]ESF (cuentas)'!C28)</f>
        <v>0</v>
      </c>
      <c r="D28" s="24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17" t="s">
        <v>48</v>
      </c>
      <c r="B29" s="23">
        <f>SUM('[1]ESF (cuentas)'!B29)</f>
        <v>0</v>
      </c>
      <c r="C29" s="23">
        <f>SUM('[1]ESF (cuentas)'!C29)</f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f>SUM('[1]ESF (cuentas)'!B30)</f>
        <v>0</v>
      </c>
      <c r="C30" s="23">
        <f>SUM('[1]ESF (cuentas)'!C30)</f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f>SUM('[1]ESF (cuentas)'!B31)</f>
        <v>0</v>
      </c>
      <c r="C31" s="23">
        <f>SUM('[1]ESF (cuentas)'!C31)</f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f>SUM('[1]ESF (cuentas)'!F27)</f>
        <v>0</v>
      </c>
      <c r="G32" s="23">
        <f>SUM('[1]ESF (cuentas)'!G27)</f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302613193</v>
      </c>
      <c r="G33" s="21">
        <f>SUM(G34:G39)</f>
        <v>278611096</v>
      </c>
    </row>
    <row r="34" spans="1:7" s="17" customFormat="1" ht="12.75" x14ac:dyDescent="0.25">
      <c r="A34" s="17" t="s">
        <v>58</v>
      </c>
      <c r="B34" s="23">
        <f>SUM('[1]ESF (cuentas)'!B33)</f>
        <v>0</v>
      </c>
      <c r="C34" s="23">
        <f>SUM('[1]ESF (cuentas)'!C33)</f>
        <v>0</v>
      </c>
      <c r="D34" s="24"/>
      <c r="E34" s="17" t="s">
        <v>59</v>
      </c>
      <c r="F34" s="23">
        <f>SUM('[1]ESF (cuentas)'!F29)</f>
        <v>2500</v>
      </c>
      <c r="G34" s="23">
        <f>SUM('[1]ESF (cuentas)'!G29)</f>
        <v>5000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f>SUM('[1]ESF (cuentas)'!F30)</f>
        <v>0</v>
      </c>
      <c r="G35" s="23">
        <f>SUM('[1]ESF (cuentas)'!G30)</f>
        <v>0</v>
      </c>
    </row>
    <row r="36" spans="1:7" s="17" customFormat="1" ht="12.75" x14ac:dyDescent="0.25">
      <c r="A36" s="17" t="s">
        <v>62</v>
      </c>
      <c r="B36" s="23">
        <f>SUM('[1]ESF (cuentas)'!B34)</f>
        <v>0</v>
      </c>
      <c r="C36" s="23">
        <v>0</v>
      </c>
      <c r="D36" s="22"/>
      <c r="E36" s="17" t="s">
        <v>63</v>
      </c>
      <c r="F36" s="23">
        <f>SUM('[1]ESF (cuentas)'!F31)</f>
        <v>0</v>
      </c>
      <c r="G36" s="23">
        <f>SUM('[1]ESF (cuentas)'!G31)</f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f>SUM('[1]ESF (cuentas)'!F32)</f>
        <v>0</v>
      </c>
      <c r="G37" s="23">
        <f>SUM('[1]ESF (cuentas)'!G32)</f>
        <v>0</v>
      </c>
    </row>
    <row r="38" spans="1:7" s="17" customFormat="1" ht="12.75" customHeight="1" x14ac:dyDescent="0.25">
      <c r="A38" s="17" t="s">
        <v>66</v>
      </c>
      <c r="B38" s="23">
        <f>SUM('[1]ESF (cuentas)'!B35)</f>
        <v>0</v>
      </c>
      <c r="C38" s="23">
        <v>0</v>
      </c>
      <c r="D38" s="24"/>
      <c r="E38" s="17" t="s">
        <v>67</v>
      </c>
      <c r="F38" s="23">
        <f>SUM('[1]ESF (cuentas)'!F33)</f>
        <v>302610693</v>
      </c>
      <c r="G38" s="23">
        <f>SUM('[1]ESF (cuentas)'!G33)</f>
        <v>278606096</v>
      </c>
    </row>
    <row r="39" spans="1:7" s="17" customFormat="1" ht="12.75" x14ac:dyDescent="0.25">
      <c r="A39" s="20" t="s">
        <v>68</v>
      </c>
      <c r="B39" s="21">
        <f>SUM('[1]ESF (cuentas)'!B36)</f>
        <v>0</v>
      </c>
      <c r="C39" s="21">
        <f>SUM('[1]ESF (cuentas)'!C36)</f>
        <v>0</v>
      </c>
      <c r="D39" s="22"/>
      <c r="E39" s="17" t="s">
        <v>69</v>
      </c>
      <c r="F39" s="23">
        <f>SUM('[1]ESF (cuentas)'!F34)</f>
        <v>0</v>
      </c>
      <c r="G39" s="23">
        <f>SUM('[1]ESF (cuentas)'!G34)</f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f>SUM('[1]ESF (cuentas)'!F36)</f>
        <v>0</v>
      </c>
      <c r="G41" s="23">
        <f>SUM('[1]ESF (cuentas)'!G36)</f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f>SUM('[1]ESF (cuentas)'!F37)</f>
        <v>0</v>
      </c>
      <c r="G42" s="23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f>SUM('[1]ESF (cuentas)'!B41)</f>
        <v>0</v>
      </c>
      <c r="C44" s="23">
        <f>SUM('[1]ESF (cuentas)'!C41)</f>
        <v>0</v>
      </c>
      <c r="E44" s="20" t="s">
        <v>79</v>
      </c>
      <c r="F44" s="21">
        <f>SUM(F45:F47)</f>
        <v>656386</v>
      </c>
      <c r="G44" s="21">
        <f>SUM(G45:G47)</f>
        <v>367823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f>SUM('[1]ESF (cuentas)'!F39)</f>
        <v>0</v>
      </c>
      <c r="G45" s="23">
        <f>SUM('[1]ESF (cuentas)'!G39)</f>
        <v>0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f>SUM('[1]ESF (cuentas)'!F40)</f>
        <v>0</v>
      </c>
      <c r="G46" s="23">
        <f>SUM('[1]ESF (cuentas)'!G40)</f>
        <v>0</v>
      </c>
    </row>
    <row r="47" spans="1:7" s="17" customFormat="1" ht="12.75" x14ac:dyDescent="0.25">
      <c r="A47" s="17" t="s">
        <v>84</v>
      </c>
      <c r="B47" s="23">
        <f>SUM('[1]ESF (cuentas)'!B42)</f>
        <v>0</v>
      </c>
      <c r="C47" s="23">
        <f>SUM('[1]ESF (cuentas)'!C42)</f>
        <v>0</v>
      </c>
      <c r="D47" s="22"/>
      <c r="E47" s="17" t="s">
        <v>85</v>
      </c>
      <c r="F47" s="23">
        <f>SUM('[1]ESF (cuentas)'!F41)</f>
        <v>656386</v>
      </c>
      <c r="G47" s="23">
        <f>SUM('[1]ESF (cuentas)'!G41)</f>
        <v>367823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783042614</v>
      </c>
      <c r="C49" s="21">
        <f>SUM(C11+C19+C27+C33+C39+C40+C43)</f>
        <v>482546048</v>
      </c>
      <c r="D49" s="24"/>
      <c r="E49" s="20" t="s">
        <v>87</v>
      </c>
      <c r="F49" s="21">
        <f>SUM(F44+F40+F33+F29+F28+F25+F21+F11)</f>
        <v>421322541</v>
      </c>
      <c r="G49" s="21">
        <f>SUM(G44+G40+G33+G29+G28+G25+G21+G11)</f>
        <v>472984712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f>SUM('[1]ESF (cuentas)'!B47)</f>
        <v>859196289</v>
      </c>
      <c r="C53" s="21">
        <f>SUM('[1]ESF (cuentas)'!C47)</f>
        <v>832906845</v>
      </c>
      <c r="D53" s="24"/>
      <c r="E53" s="20" t="s">
        <v>91</v>
      </c>
      <c r="F53" s="21">
        <f>SUM('[1]ESF (cuentas)'!F48)</f>
        <v>606259326</v>
      </c>
      <c r="G53" s="21">
        <f>SUM('[1]ESF (cuentas)'!G48)</f>
        <v>614464390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(cuentas)'!B52)</f>
        <v>913076211</v>
      </c>
      <c r="C55" s="21">
        <f>SUM('[1]ESF (cuentas)'!C52)</f>
        <v>887728129</v>
      </c>
      <c r="D55" s="24"/>
      <c r="E55" s="20" t="s">
        <v>93</v>
      </c>
      <c r="F55" s="21">
        <f>SUM('[1]ESF (cuentas)'!F51)</f>
        <v>0</v>
      </c>
      <c r="G55" s="21">
        <f>SUM('[1]ESF (cuentas)'!G51)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f>SUM('[1]ESF (cuentas)'!B58)</f>
        <v>191270319</v>
      </c>
      <c r="C57" s="21">
        <f>SUM('[1]ESF (cuentas)'!C58)</f>
        <v>191270319</v>
      </c>
      <c r="D57" s="24"/>
      <c r="E57" s="20" t="s">
        <v>95</v>
      </c>
      <c r="F57" s="21">
        <f>SUM('[1]ESF (cuentas)'!F53)</f>
        <v>0</v>
      </c>
      <c r="G57" s="21">
        <f>SUM('[1]ESF (cuentas)'!G53)</f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(cuentas)'!B65)</f>
        <v>272129347</v>
      </c>
      <c r="C59" s="21">
        <f>SUM('[1]ESF (cuentas)'!C65)</f>
        <v>272010447</v>
      </c>
      <c r="D59" s="24"/>
      <c r="E59" s="20" t="s">
        <v>97</v>
      </c>
      <c r="F59" s="21">
        <f>SUM('[1]ESF (cuentas)'!F56)</f>
        <v>424819801</v>
      </c>
      <c r="G59" s="21">
        <f>SUM('[1]ESF (cuentas)'!G56)</f>
        <v>434752940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(cuentas)'!B74)</f>
        <v>590626</v>
      </c>
      <c r="C61" s="21">
        <f>SUM('[1]ESF (cuentas)'!C74)</f>
        <v>590626</v>
      </c>
      <c r="D61" s="24"/>
      <c r="E61" s="20" t="s">
        <v>99</v>
      </c>
      <c r="F61" s="21">
        <f>SUM('[1]ESF (cuentas)'!F59)</f>
        <v>378924946</v>
      </c>
      <c r="G61" s="21">
        <f>SUM('[1]ESF (cuentas)'!G59)</f>
        <v>379231314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(cuentas)'!B80)</f>
        <v>0</v>
      </c>
      <c r="C63" s="21">
        <f>SUM('[1]ESF (cuentas)'!C80)</f>
        <v>0</v>
      </c>
      <c r="D63" s="22"/>
      <c r="E63" s="20" t="s">
        <v>101</v>
      </c>
      <c r="F63" s="21">
        <f>SUM('[1]ESF (cuentas)'!F66)</f>
        <v>0</v>
      </c>
      <c r="G63" s="21">
        <f>SUM('[1]ESF (cuentas)'!G66)</f>
        <v>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f>SUM('[1]ESF (cuentas)'!B85)</f>
        <v>0</v>
      </c>
      <c r="C65" s="21">
        <f>SUM('[1]ESF (cuentas)'!C85)</f>
        <v>0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f>SUM('[1]ESF (cuentas)'!B92)</f>
        <v>0</v>
      </c>
      <c r="C67" s="29">
        <f>SUM('[1]ESF (cuentas)'!C92)</f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f>SUM('[1]ESF (cuentas)'!B94)</f>
        <v>0</v>
      </c>
      <c r="C69" s="21">
        <f>SUM('[1]ESF (cuentas)'!C94)</f>
        <v>0</v>
      </c>
      <c r="D69" s="24"/>
      <c r="E69" s="20" t="s">
        <v>105</v>
      </c>
      <c r="F69" s="21">
        <f>SUM(F63+F61+F59+F57+F55+F53)</f>
        <v>1410004073</v>
      </c>
      <c r="G69" s="21">
        <f>SUM(G63+G61+G59+G57+G55+G53)</f>
        <v>1428448644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2236262792</v>
      </c>
      <c r="C71" s="21">
        <f>SUM(C69+C65+C63+C61+C59+C57+C55+C53+C67)</f>
        <v>2184506366</v>
      </c>
      <c r="D71" s="24"/>
      <c r="E71" s="20" t="s">
        <v>107</v>
      </c>
      <c r="F71" s="21">
        <f>SUM(F69+F49)</f>
        <v>1831326614</v>
      </c>
      <c r="G71" s="21">
        <f>SUM(G69+G49)</f>
        <v>1901433356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0</v>
      </c>
      <c r="G75" s="35">
        <f>SUM(G77+G79+G81)</f>
        <v>0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f>SUM('[1]ESF (cuentas)'!F78)</f>
        <v>0</v>
      </c>
      <c r="G77" s="21">
        <f>SUM('[1]ESF (cuentas)'!G78)</f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f>SUM('[1]ESF (cuentas)'!F80)</f>
        <v>0</v>
      </c>
      <c r="G79" s="21">
        <f>SUM('[1]ESF (cuentas)'!G80)</f>
        <v>0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f>SUM('[1]ESF (cuentas)'!F82)</f>
        <v>0</v>
      </c>
      <c r="G81" s="21">
        <f>SUM('[1]ESF (cuentas)'!G82)</f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1187978792</v>
      </c>
      <c r="G83" s="35">
        <f>SUM(G85+G87+G89+G91+G93)</f>
        <v>765619058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f>SUM('[1]ESF (cuentas)'!F86)</f>
        <v>420532324</v>
      </c>
      <c r="G85" s="21">
        <f>SUM('[1]ESF (cuentas)'!G86)</f>
        <v>222743965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f>SUM('[1]ESF (cuentas)'!F88)</f>
        <v>-101611964</v>
      </c>
      <c r="G87" s="21">
        <f>SUM('[1]ESF (cuentas)'!G88)</f>
        <v>-362172089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f>SUM('[1]ESF (cuentas)'!F90)</f>
        <v>0</v>
      </c>
      <c r="G89" s="21">
        <f>SUM('[1]ESF (cuentas)'!G90)</f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f>SUM('[1]ESF (cuentas)'!F94)</f>
        <v>869058432</v>
      </c>
      <c r="G91" s="21">
        <f>SUM('[1]ESF (cuentas)'!G94)</f>
        <v>905047182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f>SUM('[1]ESF (cuentas)'!F97)</f>
        <v>0</v>
      </c>
      <c r="G93" s="21">
        <f>SUM('[1]ESF (cuentas)'!G97)</f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f>SUM('[1]ESF (cuentas)'!F101)</f>
        <v>0</v>
      </c>
      <c r="G97" s="21">
        <f>SUM('[1]ESF (cuentas)'!G101)</f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f>SUM('[1]ESF (cuentas)'!F103)</f>
        <v>0</v>
      </c>
      <c r="G99" s="21">
        <f>SUM('[1]ESF (cuentas)'!G103)</f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1187978792</v>
      </c>
      <c r="G101" s="21">
        <f>SUM(G75+G83+G95)</f>
        <v>765619058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3019305406</v>
      </c>
      <c r="C104" s="41">
        <f>SUM(C71+C49)</f>
        <v>2667052414</v>
      </c>
      <c r="D104" s="42"/>
      <c r="E104" s="40" t="s">
        <v>124</v>
      </c>
      <c r="F104" s="41">
        <f>SUM(F101+F71)</f>
        <v>3019305406</v>
      </c>
      <c r="G104" s="41">
        <f>SUM(G101+G71)</f>
        <v>2667052414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4"/>
      <c r="B111" s="44"/>
      <c r="C111" s="44"/>
      <c r="E111" s="44"/>
      <c r="F111" s="44"/>
      <c r="G111" s="44"/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5"/>
      <c r="B116" s="45"/>
      <c r="C116" s="45"/>
      <c r="D116" s="45"/>
      <c r="E116" s="45"/>
      <c r="F116" s="45"/>
      <c r="G116" s="45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2024-06-11T19:22:40Z</dcterms:created>
  <dcterms:modified xsi:type="dcterms:W3CDTF">2024-06-11T19:22:40Z</dcterms:modified>
</cp:coreProperties>
</file>