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70EF5348-6BBD-44A6-9B1C-8707DDDBD971}" xr6:coauthVersionLast="40" xr6:coauthVersionMax="40" xr10:uidLastSave="{00000000-0000-0000-0000-000000000000}"/>
  <bookViews>
    <workbookView xWindow="0" yWindow="0" windowWidth="25200" windowHeight="11775" xr2:uid="{83848E0F-13C6-4F63-A5C0-A6B653DA38DE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'2EA'!$A$1:$F$73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5" i="1" s="1"/>
  <c r="E65" i="1"/>
  <c r="D64" i="1"/>
  <c r="D60" i="1" s="1"/>
  <c r="D63" i="1"/>
  <c r="D61" i="1"/>
  <c r="E60" i="1"/>
  <c r="D59" i="1"/>
  <c r="D58" i="1"/>
  <c r="D57" i="1"/>
  <c r="D56" i="1"/>
  <c r="D55" i="1"/>
  <c r="D54" i="1" s="1"/>
  <c r="E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6" i="1" s="1"/>
  <c r="D68" i="1" s="1"/>
  <c r="D38" i="1"/>
  <c r="D37" i="1"/>
  <c r="E36" i="1"/>
  <c r="E68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E10" i="1"/>
  <c r="E31" i="1" s="1"/>
  <c r="E71" i="1" s="1"/>
  <c r="A4" i="1"/>
  <c r="D31" i="1" l="1"/>
  <c r="D71" i="1" s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<sst xmlns="http://schemas.openxmlformats.org/spreadsheetml/2006/main" count="61" uniqueCount="61">
  <si>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</si>
  <si>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INSTITUCIONES PÚBLICAS DE SEGURIDAD SOCIAL</t>
  </si>
  <si>
    <t>ESTADO DE ACTIVIDADES CONSOLIDADO</t>
  </si>
  <si>
    <t>( Cifras en Pesos )</t>
  </si>
  <si>
    <t>CONCEPTO</t>
  </si>
  <si>
    <t>MAR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</si>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</sst>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3B40E859-6EFE-4205-B791-FC38C2B37A99}"/>
    <cellStyle name="Normal 2 2" xfId="2" xr:uid="{30C19838-2520-465B-8A5E-D3C994ADAD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2024</v>
          </cell>
        </row>
        <row r="134">
          <cell r="L134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876997589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1497666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77439449</v>
          </cell>
        </row>
        <row r="171">
          <cell r="L171">
            <v>0</v>
          </cell>
        </row>
        <row r="172">
          <cell r="L172">
            <v>785949300</v>
          </cell>
        </row>
        <row r="173">
          <cell r="L173">
            <v>0</v>
          </cell>
        </row>
        <row r="174">
          <cell r="L174">
            <v>5040560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16</v>
          </cell>
        </row>
        <row r="186">
          <cell r="K186">
            <v>45012042</v>
          </cell>
        </row>
        <row r="187">
          <cell r="K187">
            <v>8051268</v>
          </cell>
        </row>
        <row r="188">
          <cell r="K188">
            <v>65052084</v>
          </cell>
        </row>
        <row r="189">
          <cell r="K189">
            <v>16187333</v>
          </cell>
        </row>
        <row r="190">
          <cell r="K190">
            <v>6338113</v>
          </cell>
        </row>
        <row r="191">
          <cell r="K191">
            <v>1500066</v>
          </cell>
        </row>
        <row r="192">
          <cell r="K192">
            <v>132122</v>
          </cell>
        </row>
        <row r="193">
          <cell r="K193">
            <v>2864373</v>
          </cell>
        </row>
        <row r="194">
          <cell r="K194">
            <v>0</v>
          </cell>
        </row>
        <row r="195">
          <cell r="K195">
            <v>180536</v>
          </cell>
        </row>
        <row r="196">
          <cell r="K196">
            <v>144666925</v>
          </cell>
        </row>
        <row r="197">
          <cell r="K197">
            <v>192163</v>
          </cell>
        </row>
        <row r="198">
          <cell r="K198">
            <v>11777</v>
          </cell>
        </row>
        <row r="199">
          <cell r="K199">
            <v>0</v>
          </cell>
        </row>
        <row r="200">
          <cell r="K200">
            <v>109887</v>
          </cell>
        </row>
        <row r="201">
          <cell r="K201">
            <v>4376022</v>
          </cell>
        </row>
        <row r="202">
          <cell r="K202">
            <v>1238693</v>
          </cell>
        </row>
        <row r="203">
          <cell r="K203">
            <v>47653672</v>
          </cell>
        </row>
        <row r="204">
          <cell r="K204">
            <v>555431</v>
          </cell>
        </row>
        <row r="205">
          <cell r="K205">
            <v>10239444</v>
          </cell>
        </row>
        <row r="206">
          <cell r="K206">
            <v>93284</v>
          </cell>
        </row>
        <row r="207">
          <cell r="K207">
            <v>207335</v>
          </cell>
        </row>
        <row r="208">
          <cell r="K208">
            <v>42947</v>
          </cell>
        </row>
        <row r="209">
          <cell r="K209">
            <v>7000968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2124</v>
          </cell>
        </row>
        <row r="214">
          <cell r="K214">
            <v>2933146</v>
          </cell>
        </row>
        <row r="215">
          <cell r="K215">
            <v>0</v>
          </cell>
        </row>
        <row r="216">
          <cell r="K216">
            <v>19207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961731288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6</v>
          </cell>
        </row>
        <row r="252">
          <cell r="K252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B617-5314-488B-9731-6D1E3A89F38D}">
  <sheetPr>
    <tabColor theme="0" tint="-0.14999847407452621"/>
    <pageSetUpPr fitToPage="1"/>
  </sheetPr>
  <dimension ref="A1:E7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MARZO DE 2024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878495255</v>
      </c>
      <c r="E10" s="15">
        <f>SUM(E11:E17)</f>
        <v>3410568296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AC.'!L137:L143)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f>SUM('[1]BALANZA AC.'!L144)</f>
        <v>876997589</v>
      </c>
      <c r="E12" s="17">
        <v>3402201793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AC.'!L145)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AC.'!L146:L149)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AC.'!L150)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AC.'!L151:L157)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AC.'!L158:L162)</f>
        <v>1497666</v>
      </c>
      <c r="E17" s="18">
        <v>8366503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863388749</v>
      </c>
      <c r="E19" s="15">
        <f>SUM(E20:E22)</f>
        <v>2813333262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AC.'!L163:L167)</f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AC.'!L168:L172)+'[1]BALANZA AC.'!L134-'[1]AJUSTES DE CONSOLIDACIÓN'!J11</f>
        <v>863388749</v>
      </c>
      <c r="E22" s="17">
        <v>2813333262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5040576</v>
      </c>
      <c r="E24" s="15">
        <f>SUM(E25:E29)</f>
        <v>28627340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AC.'!L173:L174)</f>
        <v>5040560</v>
      </c>
      <c r="E25" s="17">
        <v>28626500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AC.'!L175:L179)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AC.'!L180)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AC.'!L181)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AC.'!L182:L185)+'[1]AJUSTES DE CONSOLIDACIÓN'!K30+'[1]AJUSTES DE CONSOLIDACIÓN'!K31-'[1]AJUSTES DE CONSOLIDACIÓN'!J29</f>
        <v>16</v>
      </c>
      <c r="E29" s="17">
        <v>840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25</v>
      </c>
      <c r="C31" s="14"/>
      <c r="D31" s="15">
        <f>SUM(D10+D19+D24)</f>
        <v>1746924580</v>
      </c>
      <c r="E31" s="15">
        <f>SUM(E10+E19+E24)</f>
        <v>6252528898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361706485</v>
      </c>
      <c r="E36" s="15">
        <f>SUM(E37:E39)</f>
        <v>1490743099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AC.'!K186:K191)</f>
        <v>142140906</v>
      </c>
      <c r="E37" s="17">
        <v>753090459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AC.'!K192:K200)</f>
        <v>148157783</v>
      </c>
      <c r="E38" s="17">
        <v>422030878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AC.'!K201:K209)</f>
        <v>71407796</v>
      </c>
      <c r="E39" s="17">
        <v>315621762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964685765</v>
      </c>
      <c r="E40" s="15">
        <f>SUM(E41:E49)</f>
        <v>4538798610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AC.'!K210:K211)</f>
        <v>0</v>
      </c>
      <c r="E41" s="17">
        <v>0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AC.'!K212)</f>
        <v>0</v>
      </c>
      <c r="E42" s="17">
        <v>0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AC.'!K213)</f>
        <v>2124</v>
      </c>
      <c r="E43" s="17">
        <v>17532780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AC.'!K214:K217)</f>
        <v>2952353</v>
      </c>
      <c r="E44" s="17">
        <v>16274211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AC.'!K218:K220)</f>
        <v>961731288</v>
      </c>
      <c r="E45" s="17">
        <v>4504991619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AC.'!K221)</f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AC.'!K222)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AC.'!K223:K227)</f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AC.'!K228:K229)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AC.'!K230:K231)</f>
        <v>0</v>
      </c>
      <c r="E51" s="17">
        <v>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AC.'!K232)</f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AC.'!K233)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46</v>
      </c>
      <c r="D55" s="17">
        <f>SUM('[1]BALANZA AC.'!K234)</f>
        <v>0</v>
      </c>
      <c r="E55" s="17">
        <v>0</v>
      </c>
    </row>
    <row r="56" spans="1:5" s="2" customFormat="1" x14ac:dyDescent="0.2">
      <c r="A56" s="29"/>
      <c r="B56" s="8"/>
      <c r="C56" s="9" t="s">
        <v>47</v>
      </c>
      <c r="D56" s="17">
        <f>SUM('[1]BALANZA AC.'!K235)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AC.'!K236)</f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AC.'!K237)</f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AC.'!K238:K239)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SUM(D61:D64)</f>
        <v>6</v>
      </c>
      <c r="E60" s="15">
        <f>SUM(E61:E64)</f>
        <v>243224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AC.'!K240:K245)</f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f>SUM('[1]BALANZA AC.'!K246)</f>
        <v>0</v>
      </c>
      <c r="E63" s="17">
        <v>0</v>
      </c>
    </row>
    <row r="64" spans="1:5" s="2" customFormat="1" ht="12.75" x14ac:dyDescent="0.2">
      <c r="A64" s="9"/>
      <c r="B64" s="16"/>
      <c r="C64" s="9" t="s">
        <v>55</v>
      </c>
      <c r="D64" s="17">
        <f>SUM('[1]BALANZA AC.'!K247:K251)</f>
        <v>6</v>
      </c>
      <c r="E64" s="17">
        <v>243224</v>
      </c>
    </row>
    <row r="65" spans="1:5" s="2" customFormat="1" ht="14.25" x14ac:dyDescent="0.2">
      <c r="A65" s="12"/>
      <c r="B65" s="13" t="s">
        <v>56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57</v>
      </c>
      <c r="D66" s="17">
        <f>SUM('[1]BALANZA AC.'!K252)</f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58</v>
      </c>
      <c r="C68" s="14"/>
      <c r="D68" s="15">
        <f>SUM(D36+D40+D50+D54+D60+D65)</f>
        <v>1326392256</v>
      </c>
      <c r="E68" s="15">
        <f>SUM(E36+E40+E50+E54+E60+E65)</f>
        <v>6029784933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59</v>
      </c>
      <c r="C71" s="34"/>
      <c r="D71" s="35">
        <f>SUM(D31-D68)</f>
        <v>420532324</v>
      </c>
      <c r="E71" s="35">
        <f>SUM(E31-E68)</f>
        <v>222743965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60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  <row r="77" spans="1:5" s="44" customFormat="1" ht="12.75" x14ac:dyDescent="0.2">
      <c r="A77" s="2"/>
      <c r="B77" s="2"/>
      <c r="C77" s="2"/>
      <c r="E77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119"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2024-06-11T19:22:33Z</dcterms:created>
  <dcterms:modified xsi:type="dcterms:W3CDTF">2024-06-11T19:22:34Z</dcterms:modified>
</cp:coreProperties>
</file>