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46D7594-1F15-4CA2-9462-60E0EFBD71B2}" xr6:coauthVersionLast="40" xr6:coauthVersionMax="40" xr10:uidLastSave="{00000000-0000-0000-0000-000000000000}"/>
  <bookViews>
    <workbookView xWindow="0" yWindow="0" windowWidth="25200" windowHeight="11775" xr2:uid="{1FE7B9D8-5E45-42FA-BB5B-5EE9B6279B5A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E52" i="1"/>
  <c r="E44" i="1" s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G11" i="1"/>
  <c r="F11" i="1"/>
  <c r="D11" i="1"/>
  <c r="C11" i="1"/>
  <c r="E11" i="1" l="1"/>
  <c r="H11" i="1" s="1"/>
  <c r="H44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<sst xmlns="http://schemas.openxmlformats.org/spreadsheetml/2006/main" count="90" uniqueCount="90">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</sst>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9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164" fontId="2" fillId="0" borderId="0" xfId="1" applyNumberForma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2" fillId="0" borderId="0" xfId="1" applyBorder="1" applyAlignment="1">
      <alignment vertical="top"/>
    </xf>
    <xf numFmtId="0" fontId="0" fillId="0" borderId="0" xfId="0" applyBorder="1"/>
    <xf numFmtId="0" fontId="10" fillId="0" borderId="0" xfId="1" applyFont="1" applyBorder="1" applyAlignment="1">
      <alignment vertical="top"/>
    </xf>
    <xf numFmtId="0" fontId="11" fillId="0" borderId="0" xfId="1" applyFont="1" applyAlignment="1">
      <alignment horizontal="justify"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2A8B9438-C3C7-4E64-8FF3-5EA599906726}"/>
    <cellStyle name="Normal 3_1. Ingreso Público" xfId="1" xr:uid="{471CFE79-B187-48E1-B8E2-C1B5F3C39B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52C9-944B-4643-85CC-93A924F3F726}">
  <dimension ref="A1:T98"/>
  <sheetViews>
    <sheetView showGridLines="0" tabSelected="1" topLeftCell="A50" workbookViewId="0">
      <selection sqref="A1:H94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8" width="15.7109375" style="37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92712553167</v>
      </c>
      <c r="D11" s="21">
        <f>SUM(D13,D22,D33,D44,D55,D66,D71,D80,D85)</f>
        <v>5972952886</v>
      </c>
      <c r="E11" s="21">
        <f>SUM(E13,E22,E33,E44,E55,E66,E71,E80,E85)</f>
        <v>98685506053</v>
      </c>
      <c r="F11" s="21">
        <f>SUM(F13,F22,F33,F44,F55,F66,F71,F80,F85)</f>
        <v>20616626197</v>
      </c>
      <c r="G11" s="21">
        <f>SUM(G13,G22,G33,G44,G55,G66,G71,G80,G85)</f>
        <v>20074393301</v>
      </c>
      <c r="H11" s="21">
        <f>E11-F11</f>
        <v>78068879856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43957064114</v>
      </c>
      <c r="D13" s="24">
        <f t="shared" ref="D13:G13" si="0">SUM(D14:D20)</f>
        <v>140387039</v>
      </c>
      <c r="E13" s="24">
        <f t="shared" si="0"/>
        <v>44097451153</v>
      </c>
      <c r="F13" s="24">
        <f t="shared" si="0"/>
        <v>8864132849</v>
      </c>
      <c r="G13" s="24">
        <f t="shared" si="0"/>
        <v>8559914077</v>
      </c>
      <c r="H13" s="24">
        <f>E13-F13</f>
        <v>35233318304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A14" s="27"/>
      <c r="B14" s="28" t="s">
        <v>18</v>
      </c>
      <c r="C14" s="29">
        <v>17415279128</v>
      </c>
      <c r="D14" s="29">
        <v>12151169</v>
      </c>
      <c r="E14" s="29">
        <f>C14+D14</f>
        <v>17427430297</v>
      </c>
      <c r="F14" s="29">
        <v>3339324308</v>
      </c>
      <c r="G14" s="29">
        <v>3198846086</v>
      </c>
      <c r="H14" s="29">
        <f>E14-F14</f>
        <v>14088105989</v>
      </c>
    </row>
    <row r="15" spans="1:20" s="22" customFormat="1" ht="12.75" customHeight="1" x14ac:dyDescent="0.25">
      <c r="A15" s="27"/>
      <c r="B15" s="28" t="s">
        <v>19</v>
      </c>
      <c r="C15" s="29">
        <v>310726215</v>
      </c>
      <c r="D15" s="29">
        <v>3298415</v>
      </c>
      <c r="E15" s="29">
        <f t="shared" ref="E15:E81" si="1">C15+D15</f>
        <v>314024630</v>
      </c>
      <c r="F15" s="29">
        <v>41430368</v>
      </c>
      <c r="G15" s="29">
        <v>38952198</v>
      </c>
      <c r="H15" s="29">
        <f t="shared" ref="H15:H20" si="2">E15-F15</f>
        <v>272594262</v>
      </c>
    </row>
    <row r="16" spans="1:20" s="22" customFormat="1" ht="12.75" customHeight="1" x14ac:dyDescent="0.25">
      <c r="A16" s="27"/>
      <c r="B16" s="28" t="s">
        <v>20</v>
      </c>
      <c r="C16" s="29">
        <v>8755947774</v>
      </c>
      <c r="D16" s="29">
        <v>3694273</v>
      </c>
      <c r="E16" s="29">
        <f t="shared" si="1"/>
        <v>8759642047</v>
      </c>
      <c r="F16" s="29">
        <v>1769625951</v>
      </c>
      <c r="G16" s="29">
        <v>1665222584</v>
      </c>
      <c r="H16" s="29">
        <f t="shared" si="2"/>
        <v>6990016096</v>
      </c>
    </row>
    <row r="17" spans="1:20" s="22" customFormat="1" ht="12.75" customHeight="1" x14ac:dyDescent="0.25">
      <c r="A17" s="27"/>
      <c r="B17" s="28" t="s">
        <v>21</v>
      </c>
      <c r="C17" s="29">
        <v>5407859324</v>
      </c>
      <c r="D17" s="29">
        <v>23664716</v>
      </c>
      <c r="E17" s="29">
        <f t="shared" si="1"/>
        <v>5431524040</v>
      </c>
      <c r="F17" s="29">
        <v>860975127</v>
      </c>
      <c r="G17" s="29">
        <v>837679227</v>
      </c>
      <c r="H17" s="29">
        <f t="shared" si="2"/>
        <v>4570548913</v>
      </c>
    </row>
    <row r="18" spans="1:20" s="22" customFormat="1" ht="12.75" customHeight="1" x14ac:dyDescent="0.25">
      <c r="A18" s="27"/>
      <c r="B18" s="28" t="s">
        <v>22</v>
      </c>
      <c r="C18" s="29">
        <v>4630612329</v>
      </c>
      <c r="D18" s="29">
        <v>1041615722</v>
      </c>
      <c r="E18" s="29">
        <f t="shared" si="1"/>
        <v>5672228051</v>
      </c>
      <c r="F18" s="29">
        <v>1515439064</v>
      </c>
      <c r="G18" s="29">
        <v>1485986494</v>
      </c>
      <c r="H18" s="29">
        <f t="shared" si="2"/>
        <v>4156788987</v>
      </c>
    </row>
    <row r="19" spans="1:20" s="22" customFormat="1" ht="12.75" customHeight="1" x14ac:dyDescent="0.25">
      <c r="A19" s="27"/>
      <c r="B19" s="28" t="s">
        <v>23</v>
      </c>
      <c r="C19" s="29">
        <v>2916945718</v>
      </c>
      <c r="D19" s="29">
        <v>-945014617</v>
      </c>
      <c r="E19" s="29">
        <f t="shared" si="1"/>
        <v>1971931101</v>
      </c>
      <c r="F19" s="29">
        <v>0</v>
      </c>
      <c r="G19" s="29">
        <v>0</v>
      </c>
      <c r="H19" s="29">
        <f t="shared" si="2"/>
        <v>1971931101</v>
      </c>
    </row>
    <row r="20" spans="1:20" s="22" customFormat="1" ht="12.75" customHeight="1" x14ac:dyDescent="0.25">
      <c r="A20" s="27"/>
      <c r="B20" s="28" t="s">
        <v>24</v>
      </c>
      <c r="C20" s="29">
        <v>4519693626</v>
      </c>
      <c r="D20" s="29">
        <v>977361</v>
      </c>
      <c r="E20" s="29">
        <f t="shared" si="1"/>
        <v>4520670987</v>
      </c>
      <c r="F20" s="29">
        <v>1337338031</v>
      </c>
      <c r="G20" s="29">
        <v>1333227488</v>
      </c>
      <c r="H20" s="29">
        <f t="shared" si="2"/>
        <v>3183332956</v>
      </c>
    </row>
    <row r="21" spans="1:20" s="19" customFormat="1" ht="3.75" customHeight="1" x14ac:dyDescent="0.25">
      <c r="A21" s="17"/>
      <c r="B21" s="17"/>
      <c r="C21" s="18"/>
      <c r="D21" s="18"/>
      <c r="E21" s="29"/>
      <c r="F21" s="18"/>
      <c r="G21" s="18"/>
      <c r="H21" s="18"/>
    </row>
    <row r="22" spans="1:20" s="25" customFormat="1" ht="14.25" customHeight="1" x14ac:dyDescent="0.25">
      <c r="A22" s="23" t="s">
        <v>25</v>
      </c>
      <c r="B22" s="23"/>
      <c r="C22" s="24">
        <f>SUM(C23:C31)</f>
        <v>1061588781</v>
      </c>
      <c r="D22" s="24">
        <f t="shared" ref="D22:E22" si="3">SUM(D23:D31)</f>
        <v>1285972024</v>
      </c>
      <c r="E22" s="24">
        <f t="shared" si="3"/>
        <v>2347560805</v>
      </c>
      <c r="F22" s="24">
        <f>SUM(F23:F31)</f>
        <v>163097041</v>
      </c>
      <c r="G22" s="24">
        <f>SUM(G23:G31)</f>
        <v>159023250</v>
      </c>
      <c r="H22" s="24">
        <f>E22-F22</f>
        <v>2184463764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30"/>
      <c r="B23" s="31" t="s">
        <v>26</v>
      </c>
      <c r="C23" s="29">
        <v>426527737</v>
      </c>
      <c r="D23" s="29">
        <v>268415806</v>
      </c>
      <c r="E23" s="29">
        <f>C23+D23</f>
        <v>694943543</v>
      </c>
      <c r="F23" s="29">
        <v>102244645</v>
      </c>
      <c r="G23" s="29">
        <v>99854852</v>
      </c>
      <c r="H23" s="29">
        <f>E23-F23</f>
        <v>592698898</v>
      </c>
      <c r="N23" s="32"/>
      <c r="O23" s="32"/>
      <c r="P23" s="32"/>
      <c r="Q23" s="32"/>
      <c r="R23" s="32"/>
      <c r="S23" s="32"/>
    </row>
    <row r="24" spans="1:20" s="22" customFormat="1" ht="12.75" customHeight="1" x14ac:dyDescent="0.25">
      <c r="A24" s="27"/>
      <c r="B24" s="28" t="s">
        <v>27</v>
      </c>
      <c r="C24" s="29">
        <v>284479986</v>
      </c>
      <c r="D24" s="29">
        <v>621385951</v>
      </c>
      <c r="E24" s="29">
        <f t="shared" si="1"/>
        <v>905865937</v>
      </c>
      <c r="F24" s="29">
        <v>36652129</v>
      </c>
      <c r="G24" s="29">
        <v>35871150</v>
      </c>
      <c r="H24" s="29">
        <f t="shared" ref="H24:H31" si="4">E24-F24</f>
        <v>869213808</v>
      </c>
      <c r="S24" s="32"/>
    </row>
    <row r="25" spans="1:20" s="22" customFormat="1" ht="24" customHeight="1" x14ac:dyDescent="0.25">
      <c r="A25" s="27"/>
      <c r="B25" s="31" t="s">
        <v>28</v>
      </c>
      <c r="C25" s="29">
        <v>4646590</v>
      </c>
      <c r="D25" s="29">
        <v>194239</v>
      </c>
      <c r="E25" s="29">
        <f t="shared" si="1"/>
        <v>4840829</v>
      </c>
      <c r="F25" s="29">
        <v>201</v>
      </c>
      <c r="G25" s="29">
        <v>201</v>
      </c>
      <c r="H25" s="29">
        <f t="shared" si="4"/>
        <v>4840628</v>
      </c>
    </row>
    <row r="26" spans="1:20" s="22" customFormat="1" ht="12.75" customHeight="1" x14ac:dyDescent="0.25">
      <c r="A26" s="27"/>
      <c r="B26" s="28" t="s">
        <v>29</v>
      </c>
      <c r="C26" s="29">
        <v>76733462</v>
      </c>
      <c r="D26" s="29">
        <v>304527358</v>
      </c>
      <c r="E26" s="29">
        <f t="shared" si="1"/>
        <v>381260820</v>
      </c>
      <c r="F26" s="29">
        <v>3102935</v>
      </c>
      <c r="G26" s="29">
        <v>3064386</v>
      </c>
      <c r="H26" s="29">
        <f t="shared" si="4"/>
        <v>378157885</v>
      </c>
    </row>
    <row r="27" spans="1:20" s="22" customFormat="1" ht="12.75" customHeight="1" x14ac:dyDescent="0.25">
      <c r="A27" s="27"/>
      <c r="B27" s="28" t="s">
        <v>30</v>
      </c>
      <c r="C27" s="29">
        <v>9073458</v>
      </c>
      <c r="D27" s="29">
        <v>35396027</v>
      </c>
      <c r="E27" s="29">
        <f t="shared" si="1"/>
        <v>44469485</v>
      </c>
      <c r="F27" s="29">
        <v>273357</v>
      </c>
      <c r="G27" s="29">
        <v>268823</v>
      </c>
      <c r="H27" s="29">
        <f t="shared" si="4"/>
        <v>44196128</v>
      </c>
    </row>
    <row r="28" spans="1:20" s="22" customFormat="1" ht="12.75" customHeight="1" x14ac:dyDescent="0.25">
      <c r="A28" s="27"/>
      <c r="B28" s="28" t="s">
        <v>31</v>
      </c>
      <c r="C28" s="29">
        <v>181047231</v>
      </c>
      <c r="D28" s="29">
        <v>47417051</v>
      </c>
      <c r="E28" s="29">
        <f t="shared" si="1"/>
        <v>228464282</v>
      </c>
      <c r="F28" s="29">
        <v>17088171</v>
      </c>
      <c r="G28" s="29">
        <v>16350081</v>
      </c>
      <c r="H28" s="29">
        <f t="shared" si="4"/>
        <v>211376111</v>
      </c>
    </row>
    <row r="29" spans="1:20" s="22" customFormat="1" ht="24" customHeight="1" x14ac:dyDescent="0.25">
      <c r="A29" s="27"/>
      <c r="B29" s="31" t="s">
        <v>32</v>
      </c>
      <c r="C29" s="29">
        <v>32079291</v>
      </c>
      <c r="D29" s="29">
        <v>243529</v>
      </c>
      <c r="E29" s="29">
        <f t="shared" si="1"/>
        <v>32322820</v>
      </c>
      <c r="F29" s="29">
        <v>246854</v>
      </c>
      <c r="G29" s="29">
        <v>221863</v>
      </c>
      <c r="H29" s="29">
        <f t="shared" si="4"/>
        <v>32075966</v>
      </c>
    </row>
    <row r="30" spans="1:20" s="22" customFormat="1" ht="12.75" customHeight="1" x14ac:dyDescent="0.25">
      <c r="A30" s="27"/>
      <c r="B30" s="28" t="s">
        <v>33</v>
      </c>
      <c r="C30" s="29">
        <v>6798858</v>
      </c>
      <c r="D30" s="29">
        <v>0</v>
      </c>
      <c r="E30" s="29">
        <f t="shared" si="1"/>
        <v>6798858</v>
      </c>
      <c r="F30" s="29">
        <v>0</v>
      </c>
      <c r="G30" s="29">
        <v>0</v>
      </c>
      <c r="H30" s="29">
        <f t="shared" si="4"/>
        <v>6798858</v>
      </c>
    </row>
    <row r="31" spans="1:20" s="22" customFormat="1" ht="12.75" customHeight="1" x14ac:dyDescent="0.25">
      <c r="A31" s="27"/>
      <c r="B31" s="28" t="s">
        <v>34</v>
      </c>
      <c r="C31" s="29">
        <v>40202168</v>
      </c>
      <c r="D31" s="29">
        <v>8392063</v>
      </c>
      <c r="E31" s="29">
        <f t="shared" si="1"/>
        <v>48594231</v>
      </c>
      <c r="F31" s="29">
        <v>3488749</v>
      </c>
      <c r="G31" s="29">
        <v>3391894</v>
      </c>
      <c r="H31" s="29">
        <f t="shared" si="4"/>
        <v>45105482</v>
      </c>
    </row>
    <row r="32" spans="1:20" s="19" customFormat="1" ht="3.75" customHeight="1" x14ac:dyDescent="0.25">
      <c r="A32" s="17"/>
      <c r="B32" s="17"/>
      <c r="C32" s="18"/>
      <c r="D32" s="18"/>
      <c r="E32" s="29"/>
      <c r="F32" s="18"/>
      <c r="G32" s="18"/>
      <c r="H32" s="18"/>
    </row>
    <row r="33" spans="1:20" s="25" customFormat="1" ht="14.25" customHeight="1" x14ac:dyDescent="0.25">
      <c r="A33" s="23" t="s">
        <v>35</v>
      </c>
      <c r="B33" s="23"/>
      <c r="C33" s="24">
        <f>SUM(C34:C42)</f>
        <v>2808035003</v>
      </c>
      <c r="D33" s="24">
        <f t="shared" ref="D33:G33" si="5">SUM(D34:D42)</f>
        <v>421965350</v>
      </c>
      <c r="E33" s="24">
        <f t="shared" si="5"/>
        <v>3230000353</v>
      </c>
      <c r="F33" s="24">
        <f t="shared" si="5"/>
        <v>491293895</v>
      </c>
      <c r="G33" s="24">
        <f t="shared" si="5"/>
        <v>429712987</v>
      </c>
      <c r="H33" s="24">
        <f>E33-F33</f>
        <v>2738706458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7"/>
      <c r="B34" s="28" t="s">
        <v>36</v>
      </c>
      <c r="C34" s="29">
        <v>476760075</v>
      </c>
      <c r="D34" s="29">
        <v>-17462035</v>
      </c>
      <c r="E34" s="29">
        <f t="shared" si="1"/>
        <v>459298040</v>
      </c>
      <c r="F34" s="29">
        <v>51404755</v>
      </c>
      <c r="G34" s="29">
        <v>45572001</v>
      </c>
      <c r="H34" s="29">
        <f>E34-F34</f>
        <v>407893285</v>
      </c>
      <c r="M34" s="33"/>
    </row>
    <row r="35" spans="1:20" s="22" customFormat="1" ht="12.75" customHeight="1" x14ac:dyDescent="0.25">
      <c r="A35" s="27"/>
      <c r="B35" s="28" t="s">
        <v>37</v>
      </c>
      <c r="C35" s="29">
        <v>374613675</v>
      </c>
      <c r="D35" s="29">
        <v>25866</v>
      </c>
      <c r="E35" s="29">
        <f t="shared" si="1"/>
        <v>374639541</v>
      </c>
      <c r="F35" s="29">
        <v>35861168</v>
      </c>
      <c r="G35" s="29">
        <v>32347639</v>
      </c>
      <c r="H35" s="29">
        <f t="shared" ref="H35:H42" si="6">E35-F35</f>
        <v>338778373</v>
      </c>
      <c r="M35" s="33"/>
    </row>
    <row r="36" spans="1:20" s="22" customFormat="1" ht="24" customHeight="1" x14ac:dyDescent="0.25">
      <c r="A36" s="27"/>
      <c r="B36" s="31" t="s">
        <v>38</v>
      </c>
      <c r="C36" s="29">
        <v>438541803</v>
      </c>
      <c r="D36" s="29">
        <v>127403938</v>
      </c>
      <c r="E36" s="29">
        <f t="shared" si="1"/>
        <v>565945741</v>
      </c>
      <c r="F36" s="29">
        <v>83740079</v>
      </c>
      <c r="G36" s="29">
        <v>67916951</v>
      </c>
      <c r="H36" s="29">
        <f t="shared" si="6"/>
        <v>482205662</v>
      </c>
      <c r="M36" s="33"/>
    </row>
    <row r="37" spans="1:20" s="22" customFormat="1" ht="12.75" customHeight="1" x14ac:dyDescent="0.25">
      <c r="A37" s="27"/>
      <c r="B37" s="28" t="s">
        <v>39</v>
      </c>
      <c r="C37" s="29">
        <v>103997120</v>
      </c>
      <c r="D37" s="29">
        <v>-250711</v>
      </c>
      <c r="E37" s="29">
        <f t="shared" si="1"/>
        <v>103746409</v>
      </c>
      <c r="F37" s="29">
        <v>13667799</v>
      </c>
      <c r="G37" s="29">
        <v>10244776</v>
      </c>
      <c r="H37" s="29">
        <f t="shared" si="6"/>
        <v>90078610</v>
      </c>
    </row>
    <row r="38" spans="1:20" s="22" customFormat="1" ht="24" customHeight="1" x14ac:dyDescent="0.25">
      <c r="A38" s="27"/>
      <c r="B38" s="31" t="s">
        <v>40</v>
      </c>
      <c r="C38" s="29">
        <v>197982366</v>
      </c>
      <c r="D38" s="29">
        <v>55320215</v>
      </c>
      <c r="E38" s="29">
        <f t="shared" si="1"/>
        <v>253302581</v>
      </c>
      <c r="F38" s="29">
        <v>20233877</v>
      </c>
      <c r="G38" s="29">
        <v>19490650</v>
      </c>
      <c r="H38" s="29">
        <f t="shared" si="6"/>
        <v>233068704</v>
      </c>
      <c r="M38" s="34"/>
    </row>
    <row r="39" spans="1:20" s="22" customFormat="1" ht="12.75" customHeight="1" x14ac:dyDescent="0.25">
      <c r="A39" s="27"/>
      <c r="B39" s="28" t="s">
        <v>41</v>
      </c>
      <c r="C39" s="29">
        <v>64117709</v>
      </c>
      <c r="D39" s="29">
        <v>24051007</v>
      </c>
      <c r="E39" s="29">
        <f t="shared" si="1"/>
        <v>88168716</v>
      </c>
      <c r="F39" s="29">
        <v>26157645</v>
      </c>
      <c r="G39" s="29">
        <v>17408866</v>
      </c>
      <c r="H39" s="29">
        <f t="shared" si="6"/>
        <v>62011071</v>
      </c>
    </row>
    <row r="40" spans="1:20" s="22" customFormat="1" ht="12.75" customHeight="1" x14ac:dyDescent="0.25">
      <c r="A40" s="27"/>
      <c r="B40" s="28" t="s">
        <v>42</v>
      </c>
      <c r="C40" s="29">
        <v>183495833</v>
      </c>
      <c r="D40" s="29">
        <v>3866482</v>
      </c>
      <c r="E40" s="29">
        <f t="shared" si="1"/>
        <v>187362315</v>
      </c>
      <c r="F40" s="29">
        <v>13465270</v>
      </c>
      <c r="G40" s="29">
        <v>12729946</v>
      </c>
      <c r="H40" s="29">
        <f t="shared" si="6"/>
        <v>173897045</v>
      </c>
    </row>
    <row r="41" spans="1:20" s="22" customFormat="1" ht="12.75" customHeight="1" x14ac:dyDescent="0.25">
      <c r="A41" s="27"/>
      <c r="B41" s="28" t="s">
        <v>43</v>
      </c>
      <c r="C41" s="29">
        <v>82741154</v>
      </c>
      <c r="D41" s="29">
        <v>107489808</v>
      </c>
      <c r="E41" s="29">
        <f t="shared" si="1"/>
        <v>190230962</v>
      </c>
      <c r="F41" s="29">
        <v>41873820</v>
      </c>
      <c r="G41" s="29">
        <v>21981919</v>
      </c>
      <c r="H41" s="29">
        <f t="shared" si="6"/>
        <v>148357142</v>
      </c>
    </row>
    <row r="42" spans="1:20" s="22" customFormat="1" ht="12.75" customHeight="1" x14ac:dyDescent="0.25">
      <c r="A42" s="27"/>
      <c r="B42" s="28" t="s">
        <v>44</v>
      </c>
      <c r="C42" s="29">
        <v>885785268</v>
      </c>
      <c r="D42" s="29">
        <v>121520780</v>
      </c>
      <c r="E42" s="29">
        <f t="shared" si="1"/>
        <v>1007306048</v>
      </c>
      <c r="F42" s="29">
        <v>204889482</v>
      </c>
      <c r="G42" s="29">
        <v>202020239</v>
      </c>
      <c r="H42" s="29">
        <f t="shared" si="6"/>
        <v>802416566</v>
      </c>
    </row>
    <row r="43" spans="1:20" s="19" customFormat="1" ht="3.75" customHeight="1" x14ac:dyDescent="0.25">
      <c r="A43" s="17"/>
      <c r="B43" s="17"/>
      <c r="C43" s="18"/>
      <c r="D43" s="18"/>
      <c r="E43" s="29"/>
      <c r="F43" s="18"/>
      <c r="G43" s="18"/>
      <c r="H43" s="18"/>
    </row>
    <row r="44" spans="1:20" s="25" customFormat="1" ht="24.95" customHeight="1" x14ac:dyDescent="0.25">
      <c r="A44" s="35" t="s">
        <v>45</v>
      </c>
      <c r="B44" s="35"/>
      <c r="C44" s="24">
        <f>SUM(C45:C53)</f>
        <v>3952496216</v>
      </c>
      <c r="D44" s="24">
        <f t="shared" ref="D44:G44" si="7">SUM(D45:D53)</f>
        <v>175454828</v>
      </c>
      <c r="E44" s="24">
        <f t="shared" si="7"/>
        <v>4127951044</v>
      </c>
      <c r="F44" s="24">
        <f t="shared" si="7"/>
        <v>765698271</v>
      </c>
      <c r="G44" s="24">
        <f t="shared" si="7"/>
        <v>745874443</v>
      </c>
      <c r="H44" s="24">
        <f>E44-F44</f>
        <v>3362252773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8"/>
      <c r="B45" s="28" t="s">
        <v>46</v>
      </c>
      <c r="C45" s="29">
        <v>2030199358</v>
      </c>
      <c r="D45" s="29">
        <v>6372790</v>
      </c>
      <c r="E45" s="29">
        <f t="shared" si="1"/>
        <v>2036572148</v>
      </c>
      <c r="F45" s="29">
        <v>435129463</v>
      </c>
      <c r="G45" s="29">
        <v>435129463</v>
      </c>
      <c r="H45" s="29">
        <f>E45-F45</f>
        <v>1601442685</v>
      </c>
    </row>
    <row r="46" spans="1:20" s="22" customFormat="1" ht="12.75" customHeight="1" x14ac:dyDescent="0.25">
      <c r="A46" s="27"/>
      <c r="B46" s="28" t="s">
        <v>47</v>
      </c>
      <c r="C46" s="29">
        <v>39259747</v>
      </c>
      <c r="D46" s="29">
        <v>90580780</v>
      </c>
      <c r="E46" s="29">
        <f t="shared" si="1"/>
        <v>129840527</v>
      </c>
      <c r="F46" s="29">
        <v>83185138</v>
      </c>
      <c r="G46" s="29">
        <v>83185138</v>
      </c>
      <c r="H46" s="29">
        <f t="shared" ref="H46:H50" si="8">E46-F46</f>
        <v>46655389</v>
      </c>
    </row>
    <row r="47" spans="1:20" s="22" customFormat="1" ht="12.75" customHeight="1" x14ac:dyDescent="0.25">
      <c r="A47" s="27"/>
      <c r="B47" s="28" t="s">
        <v>48</v>
      </c>
      <c r="C47" s="29">
        <v>854266109</v>
      </c>
      <c r="D47" s="29">
        <v>46844901</v>
      </c>
      <c r="E47" s="29">
        <f t="shared" si="1"/>
        <v>901111010</v>
      </c>
      <c r="F47" s="29">
        <v>59761794</v>
      </c>
      <c r="G47" s="29">
        <v>59618594</v>
      </c>
      <c r="H47" s="29">
        <f t="shared" si="8"/>
        <v>841349216</v>
      </c>
    </row>
    <row r="48" spans="1:20" s="22" customFormat="1" ht="12.75" customHeight="1" x14ac:dyDescent="0.25">
      <c r="A48" s="27"/>
      <c r="B48" s="28" t="s">
        <v>49</v>
      </c>
      <c r="C48" s="29">
        <v>987137879</v>
      </c>
      <c r="D48" s="29">
        <v>31656357</v>
      </c>
      <c r="E48" s="29">
        <f t="shared" si="1"/>
        <v>1018794236</v>
      </c>
      <c r="F48" s="29">
        <v>186548637</v>
      </c>
      <c r="G48" s="29">
        <v>166868009</v>
      </c>
      <c r="H48" s="29">
        <f t="shared" si="8"/>
        <v>832245599</v>
      </c>
    </row>
    <row r="49" spans="1:20" s="22" customFormat="1" ht="12.75" customHeight="1" x14ac:dyDescent="0.25">
      <c r="A49" s="27"/>
      <c r="B49" s="28" t="s">
        <v>50</v>
      </c>
      <c r="C49" s="29">
        <v>10209884</v>
      </c>
      <c r="D49" s="29">
        <v>0</v>
      </c>
      <c r="E49" s="29">
        <f t="shared" si="1"/>
        <v>10209884</v>
      </c>
      <c r="F49" s="29">
        <v>0</v>
      </c>
      <c r="G49" s="29">
        <v>0</v>
      </c>
      <c r="H49" s="29">
        <f t="shared" si="8"/>
        <v>10209884</v>
      </c>
    </row>
    <row r="50" spans="1:20" s="22" customFormat="1" ht="12.75" customHeight="1" x14ac:dyDescent="0.25">
      <c r="A50" s="27"/>
      <c r="B50" s="28" t="s">
        <v>51</v>
      </c>
      <c r="C50" s="29">
        <v>31423239</v>
      </c>
      <c r="D50" s="29">
        <v>0</v>
      </c>
      <c r="E50" s="29">
        <f t="shared" si="1"/>
        <v>31423239</v>
      </c>
      <c r="F50" s="29">
        <v>1073239</v>
      </c>
      <c r="G50" s="29">
        <v>1073239</v>
      </c>
      <c r="H50" s="29">
        <f t="shared" si="8"/>
        <v>30350000</v>
      </c>
    </row>
    <row r="51" spans="1:20" s="22" customFormat="1" ht="12.75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1"/>
        <v>0</v>
      </c>
      <c r="F51" s="29">
        <v>0</v>
      </c>
      <c r="G51" s="29">
        <v>0</v>
      </c>
      <c r="H51" s="29">
        <v>0</v>
      </c>
    </row>
    <row r="52" spans="1:20" s="22" customFormat="1" ht="12.75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1"/>
        <v>0</v>
      </c>
      <c r="F52" s="29">
        <v>0</v>
      </c>
      <c r="G52" s="29">
        <v>0</v>
      </c>
      <c r="H52" s="29">
        <v>0</v>
      </c>
    </row>
    <row r="53" spans="1:20" s="22" customFormat="1" ht="12.75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1"/>
        <v>0</v>
      </c>
      <c r="F53" s="29">
        <v>0</v>
      </c>
      <c r="G53" s="29">
        <v>0</v>
      </c>
      <c r="H53" s="29">
        <v>0</v>
      </c>
    </row>
    <row r="54" spans="1:20" s="19" customFormat="1" ht="3" customHeight="1" x14ac:dyDescent="0.25">
      <c r="A54" s="17"/>
      <c r="B54" s="17"/>
      <c r="C54" s="18"/>
      <c r="D54" s="18"/>
      <c r="E54" s="29"/>
      <c r="F54" s="18"/>
      <c r="G54" s="18"/>
      <c r="H54" s="18"/>
    </row>
    <row r="55" spans="1:20" s="25" customFormat="1" ht="14.25" customHeight="1" x14ac:dyDescent="0.25">
      <c r="A55" s="23" t="s">
        <v>55</v>
      </c>
      <c r="B55" s="23"/>
      <c r="C55" s="24">
        <f>SUM(C56:C64)</f>
        <v>358021920</v>
      </c>
      <c r="D55" s="24">
        <f>SUM(D56:D64)</f>
        <v>12026582</v>
      </c>
      <c r="E55" s="24">
        <f>SUM(E56:E64)</f>
        <v>370048502</v>
      </c>
      <c r="F55" s="24">
        <f>SUM(F56:F64)</f>
        <v>971008</v>
      </c>
      <c r="G55" s="24">
        <f>SUM(G56:G64)</f>
        <v>964409</v>
      </c>
      <c r="H55" s="24">
        <f>E55-F55</f>
        <v>369077494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7"/>
      <c r="B56" s="28" t="s">
        <v>56</v>
      </c>
      <c r="C56" s="29">
        <v>94603703</v>
      </c>
      <c r="D56" s="29">
        <v>644808</v>
      </c>
      <c r="E56" s="29">
        <f t="shared" si="1"/>
        <v>95248511</v>
      </c>
      <c r="F56" s="29">
        <v>78577</v>
      </c>
      <c r="G56" s="29">
        <v>71978</v>
      </c>
      <c r="H56" s="29">
        <f>E56-F56</f>
        <v>95169934</v>
      </c>
    </row>
    <row r="57" spans="1:20" s="22" customFormat="1" ht="12.75" customHeight="1" x14ac:dyDescent="0.25">
      <c r="A57" s="27"/>
      <c r="B57" s="28" t="s">
        <v>57</v>
      </c>
      <c r="C57" s="29">
        <v>1080981</v>
      </c>
      <c r="D57" s="29">
        <v>200116</v>
      </c>
      <c r="E57" s="29">
        <f t="shared" si="1"/>
        <v>1281097</v>
      </c>
      <c r="F57" s="29">
        <v>0</v>
      </c>
      <c r="G57" s="29">
        <v>0</v>
      </c>
      <c r="H57" s="29">
        <f t="shared" ref="H57:H64" si="9">E57-F57</f>
        <v>1281097</v>
      </c>
    </row>
    <row r="58" spans="1:20" s="22" customFormat="1" ht="12.75" customHeight="1" x14ac:dyDescent="0.25">
      <c r="A58" s="27"/>
      <c r="B58" s="28" t="s">
        <v>58</v>
      </c>
      <c r="C58" s="29">
        <v>910426</v>
      </c>
      <c r="D58" s="29">
        <v>167770</v>
      </c>
      <c r="E58" s="29">
        <f t="shared" si="1"/>
        <v>1078196</v>
      </c>
      <c r="F58" s="29">
        <v>0</v>
      </c>
      <c r="G58" s="29">
        <v>0</v>
      </c>
      <c r="H58" s="29">
        <f t="shared" si="9"/>
        <v>1078196</v>
      </c>
    </row>
    <row r="59" spans="1:20" s="22" customFormat="1" ht="12.75" customHeight="1" x14ac:dyDescent="0.25">
      <c r="A59" s="27"/>
      <c r="B59" s="28" t="s">
        <v>59</v>
      </c>
      <c r="C59" s="29">
        <v>11624939</v>
      </c>
      <c r="D59" s="29">
        <v>4038485</v>
      </c>
      <c r="E59" s="29">
        <f t="shared" si="1"/>
        <v>15663424</v>
      </c>
      <c r="F59" s="29">
        <v>888273</v>
      </c>
      <c r="G59" s="29">
        <v>888273</v>
      </c>
      <c r="H59" s="29">
        <f t="shared" si="9"/>
        <v>14775151</v>
      </c>
    </row>
    <row r="60" spans="1:20" s="22" customFormat="1" ht="12.75" customHeight="1" x14ac:dyDescent="0.25">
      <c r="A60" s="27"/>
      <c r="B60" s="28" t="s">
        <v>60</v>
      </c>
      <c r="C60" s="29">
        <v>0</v>
      </c>
      <c r="D60" s="29">
        <v>7591818</v>
      </c>
      <c r="E60" s="29">
        <f t="shared" si="1"/>
        <v>7591818</v>
      </c>
      <c r="F60" s="29">
        <v>0</v>
      </c>
      <c r="G60" s="29">
        <v>0</v>
      </c>
      <c r="H60" s="29">
        <f t="shared" si="9"/>
        <v>7591818</v>
      </c>
    </row>
    <row r="61" spans="1:20" s="22" customFormat="1" ht="12.75" customHeight="1" x14ac:dyDescent="0.25">
      <c r="A61" s="27"/>
      <c r="B61" s="28" t="s">
        <v>61</v>
      </c>
      <c r="C61" s="29">
        <v>221606543</v>
      </c>
      <c r="D61" s="29">
        <v>794639</v>
      </c>
      <c r="E61" s="29">
        <f t="shared" si="1"/>
        <v>222401182</v>
      </c>
      <c r="F61" s="29">
        <v>4158</v>
      </c>
      <c r="G61" s="29">
        <v>4158</v>
      </c>
      <c r="H61" s="29">
        <f t="shared" si="9"/>
        <v>222397024</v>
      </c>
    </row>
    <row r="62" spans="1:20" s="22" customFormat="1" ht="12.75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1"/>
        <v>0</v>
      </c>
      <c r="F62" s="29">
        <v>0</v>
      </c>
      <c r="G62" s="29">
        <v>0</v>
      </c>
      <c r="H62" s="29">
        <f t="shared" si="9"/>
        <v>0</v>
      </c>
    </row>
    <row r="63" spans="1:20" s="22" customFormat="1" ht="12.75" customHeight="1" x14ac:dyDescent="0.25">
      <c r="A63" s="27"/>
      <c r="B63" s="28" t="s">
        <v>63</v>
      </c>
      <c r="C63" s="29">
        <v>9403957</v>
      </c>
      <c r="D63" s="29">
        <v>0</v>
      </c>
      <c r="E63" s="29">
        <f t="shared" si="1"/>
        <v>9403957</v>
      </c>
      <c r="F63" s="29">
        <v>0</v>
      </c>
      <c r="G63" s="29">
        <v>0</v>
      </c>
      <c r="H63" s="29">
        <f t="shared" si="9"/>
        <v>9403957</v>
      </c>
    </row>
    <row r="64" spans="1:20" s="22" customFormat="1" ht="12.75" customHeight="1" x14ac:dyDescent="0.25">
      <c r="A64" s="27"/>
      <c r="B64" s="28" t="s">
        <v>64</v>
      </c>
      <c r="C64" s="29">
        <v>18791371</v>
      </c>
      <c r="D64" s="29">
        <v>-1411054</v>
      </c>
      <c r="E64" s="29">
        <f t="shared" si="1"/>
        <v>17380317</v>
      </c>
      <c r="F64" s="29">
        <v>0</v>
      </c>
      <c r="G64" s="29">
        <v>0</v>
      </c>
      <c r="H64" s="29">
        <f t="shared" si="9"/>
        <v>17380317</v>
      </c>
    </row>
    <row r="65" spans="1:20" ht="3.75" customHeight="1" x14ac:dyDescent="0.25">
      <c r="A65" s="36"/>
      <c r="B65" s="36"/>
      <c r="C65" s="36"/>
      <c r="D65" s="36"/>
      <c r="E65" s="36"/>
      <c r="F65" s="36"/>
      <c r="G65" s="36"/>
      <c r="H65" s="36"/>
      <c r="I65" s="37"/>
    </row>
    <row r="66" spans="1:20" s="25" customFormat="1" ht="14.25" customHeight="1" x14ac:dyDescent="0.25">
      <c r="A66" s="23" t="s">
        <v>65</v>
      </c>
      <c r="B66" s="23"/>
      <c r="C66" s="24">
        <f>SUM(C67:C69)</f>
        <v>4332777112</v>
      </c>
      <c r="D66" s="24">
        <f t="shared" ref="D66:G66" si="10">SUM(D67:D69)</f>
        <v>75517225</v>
      </c>
      <c r="E66" s="24">
        <f t="shared" si="10"/>
        <v>4408294337</v>
      </c>
      <c r="F66" s="24">
        <f t="shared" si="10"/>
        <v>450162077</v>
      </c>
      <c r="G66" s="24">
        <f t="shared" si="10"/>
        <v>323566259</v>
      </c>
      <c r="H66" s="24">
        <f>E66-F66</f>
        <v>3958132260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7"/>
      <c r="B67" s="28" t="s">
        <v>66</v>
      </c>
      <c r="C67" s="29">
        <v>3895780586</v>
      </c>
      <c r="D67" s="29">
        <v>-13334615</v>
      </c>
      <c r="E67" s="29">
        <f t="shared" si="1"/>
        <v>3882445971</v>
      </c>
      <c r="F67" s="29">
        <v>420935112</v>
      </c>
      <c r="G67" s="29">
        <v>295093684</v>
      </c>
      <c r="H67" s="29">
        <f>E67-F67</f>
        <v>3461510859</v>
      </c>
    </row>
    <row r="68" spans="1:20" s="22" customFormat="1" ht="12.75" customHeight="1" x14ac:dyDescent="0.25">
      <c r="A68" s="27"/>
      <c r="B68" s="28" t="s">
        <v>67</v>
      </c>
      <c r="C68" s="29">
        <v>436996526</v>
      </c>
      <c r="D68" s="29">
        <v>88851840</v>
      </c>
      <c r="E68" s="29">
        <f t="shared" si="1"/>
        <v>525848366</v>
      </c>
      <c r="F68" s="29">
        <v>29226965</v>
      </c>
      <c r="G68" s="29">
        <v>28472575</v>
      </c>
      <c r="H68" s="29">
        <f t="shared" ref="H68:H69" si="11">E68-F68</f>
        <v>496621401</v>
      </c>
    </row>
    <row r="69" spans="1:20" s="22" customFormat="1" ht="12.75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1"/>
        <v>0</v>
      </c>
      <c r="F69" s="29">
        <v>0</v>
      </c>
      <c r="G69" s="29">
        <v>0</v>
      </c>
      <c r="H69" s="29">
        <f t="shared" si="11"/>
        <v>0</v>
      </c>
    </row>
    <row r="70" spans="1:20" ht="3.75" customHeight="1" x14ac:dyDescent="0.25">
      <c r="A70" s="38"/>
      <c r="B70" s="38"/>
      <c r="C70" s="38"/>
      <c r="D70" s="38"/>
      <c r="E70" s="38"/>
      <c r="F70" s="38"/>
      <c r="G70" s="38"/>
      <c r="H70" s="38"/>
      <c r="I70" s="37"/>
    </row>
    <row r="71" spans="1:20" s="25" customFormat="1" ht="14.25" customHeight="1" x14ac:dyDescent="0.25">
      <c r="A71" s="23" t="s">
        <v>69</v>
      </c>
      <c r="B71" s="23"/>
      <c r="C71" s="24">
        <f t="shared" ref="C71:G71" si="12">SUM(C72:C78)</f>
        <v>4170398783</v>
      </c>
      <c r="D71" s="24">
        <f t="shared" si="12"/>
        <v>2991117526</v>
      </c>
      <c r="E71" s="24">
        <f t="shared" si="12"/>
        <v>7161516309</v>
      </c>
      <c r="F71" s="24">
        <f t="shared" si="12"/>
        <v>464449639</v>
      </c>
      <c r="G71" s="24">
        <f t="shared" si="12"/>
        <v>464449639</v>
      </c>
      <c r="H71" s="24">
        <f>E71-F71</f>
        <v>6697066670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7"/>
      <c r="B72" s="28" t="s">
        <v>70</v>
      </c>
      <c r="C72" s="29">
        <v>0</v>
      </c>
      <c r="D72" s="29">
        <v>0</v>
      </c>
      <c r="E72" s="29">
        <f t="shared" si="1"/>
        <v>0</v>
      </c>
      <c r="F72" s="29">
        <v>0</v>
      </c>
      <c r="G72" s="29">
        <v>0</v>
      </c>
      <c r="H72" s="29">
        <v>0</v>
      </c>
    </row>
    <row r="73" spans="1:20" s="22" customFormat="1" ht="12.75" customHeight="1" x14ac:dyDescent="0.25">
      <c r="A73" s="27"/>
      <c r="B73" s="28" t="s">
        <v>71</v>
      </c>
      <c r="C73" s="29">
        <v>0</v>
      </c>
      <c r="D73" s="29">
        <v>0</v>
      </c>
      <c r="E73" s="29">
        <f t="shared" si="1"/>
        <v>0</v>
      </c>
      <c r="F73" s="29">
        <v>0</v>
      </c>
      <c r="G73" s="29">
        <v>0</v>
      </c>
      <c r="H73" s="29">
        <v>0</v>
      </c>
    </row>
    <row r="74" spans="1:20" s="22" customFormat="1" ht="12.75" customHeight="1" x14ac:dyDescent="0.25">
      <c r="A74" s="27"/>
      <c r="B74" s="28" t="s">
        <v>72</v>
      </c>
      <c r="C74" s="29">
        <v>0</v>
      </c>
      <c r="D74" s="29">
        <v>0</v>
      </c>
      <c r="E74" s="29">
        <f t="shared" si="1"/>
        <v>0</v>
      </c>
      <c r="F74" s="29">
        <v>0</v>
      </c>
      <c r="G74" s="29">
        <v>0</v>
      </c>
      <c r="H74" s="29">
        <v>0</v>
      </c>
    </row>
    <row r="75" spans="1:20" s="22" customFormat="1" ht="12.75" customHeight="1" x14ac:dyDescent="0.25">
      <c r="A75" s="27"/>
      <c r="B75" s="28" t="s">
        <v>73</v>
      </c>
      <c r="C75" s="29">
        <v>0</v>
      </c>
      <c r="D75" s="29">
        <v>0</v>
      </c>
      <c r="E75" s="29">
        <f t="shared" si="1"/>
        <v>0</v>
      </c>
      <c r="F75" s="29">
        <v>0</v>
      </c>
      <c r="G75" s="29">
        <v>0</v>
      </c>
      <c r="H75" s="29">
        <v>0</v>
      </c>
    </row>
    <row r="76" spans="1:20" s="22" customFormat="1" ht="12.75" customHeight="1" x14ac:dyDescent="0.25">
      <c r="A76" s="27"/>
      <c r="B76" s="28" t="s">
        <v>74</v>
      </c>
      <c r="C76" s="29">
        <v>1659196764</v>
      </c>
      <c r="D76" s="29">
        <v>0</v>
      </c>
      <c r="E76" s="29">
        <f t="shared" si="1"/>
        <v>1659196764</v>
      </c>
      <c r="F76" s="29">
        <v>464449639</v>
      </c>
      <c r="G76" s="29">
        <v>464449639</v>
      </c>
      <c r="H76" s="29">
        <f t="shared" ref="H76:H78" si="13">E76-F76</f>
        <v>1194747125</v>
      </c>
    </row>
    <row r="77" spans="1:20" s="22" customFormat="1" ht="12.75" customHeight="1" x14ac:dyDescent="0.25">
      <c r="A77" s="27"/>
      <c r="B77" s="28" t="s">
        <v>75</v>
      </c>
      <c r="C77" s="29">
        <v>0</v>
      </c>
      <c r="D77" s="29">
        <v>0</v>
      </c>
      <c r="E77" s="29">
        <f t="shared" si="1"/>
        <v>0</v>
      </c>
      <c r="F77" s="29">
        <v>0</v>
      </c>
      <c r="G77" s="29">
        <v>0</v>
      </c>
      <c r="H77" s="29">
        <f t="shared" si="13"/>
        <v>0</v>
      </c>
    </row>
    <row r="78" spans="1:20" s="39" customFormat="1" ht="24" customHeight="1" x14ac:dyDescent="0.25">
      <c r="A78" s="27"/>
      <c r="B78" s="31" t="s">
        <v>76</v>
      </c>
      <c r="C78" s="29">
        <v>2511202019</v>
      </c>
      <c r="D78" s="29">
        <v>2991117526</v>
      </c>
      <c r="E78" s="29">
        <f t="shared" si="1"/>
        <v>5502319545</v>
      </c>
      <c r="F78" s="29">
        <v>0</v>
      </c>
      <c r="G78" s="29">
        <v>0</v>
      </c>
      <c r="H78" s="29">
        <f t="shared" si="13"/>
        <v>5502319545</v>
      </c>
    </row>
    <row r="79" spans="1:20" s="40" customFormat="1" ht="3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</row>
    <row r="80" spans="1:20" s="41" customFormat="1" ht="14.25" customHeight="1" x14ac:dyDescent="0.25">
      <c r="A80" s="23" t="s">
        <v>77</v>
      </c>
      <c r="B80" s="23"/>
      <c r="C80" s="24">
        <f>SUM(C81:C83)</f>
        <v>30038526116</v>
      </c>
      <c r="D80" s="24">
        <f>SUM(D81:D83)</f>
        <v>870512312</v>
      </c>
      <c r="E80" s="24">
        <f>SUM(E81:E83)</f>
        <v>30909038428</v>
      </c>
      <c r="F80" s="24">
        <f>SUM(F81:F83)</f>
        <v>8997951948</v>
      </c>
      <c r="G80" s="24">
        <f>SUM(G81:G83)</f>
        <v>8972018768</v>
      </c>
      <c r="H80" s="24">
        <f>E80-F80</f>
        <v>21911086480</v>
      </c>
      <c r="N80" s="27"/>
      <c r="O80" s="27"/>
      <c r="P80" s="27"/>
      <c r="Q80" s="27"/>
      <c r="R80" s="27"/>
      <c r="S80" s="27"/>
      <c r="T80" s="27"/>
    </row>
    <row r="81" spans="1:20" s="22" customFormat="1" ht="12.75" customHeight="1" x14ac:dyDescent="0.25">
      <c r="A81" s="26"/>
      <c r="B81" s="42" t="s">
        <v>78</v>
      </c>
      <c r="C81" s="33">
        <v>9331516200</v>
      </c>
      <c r="D81" s="33">
        <v>6411739</v>
      </c>
      <c r="E81" s="33">
        <f t="shared" si="1"/>
        <v>9337927939</v>
      </c>
      <c r="F81" s="33">
        <v>2781563571</v>
      </c>
      <c r="G81" s="33">
        <v>2760906878</v>
      </c>
      <c r="H81" s="33">
        <f>E81-F81</f>
        <v>6556364368</v>
      </c>
    </row>
    <row r="82" spans="1:20" s="22" customFormat="1" ht="12.75" customHeight="1" x14ac:dyDescent="0.25">
      <c r="A82" s="26"/>
      <c r="B82" s="42" t="s">
        <v>79</v>
      </c>
      <c r="C82" s="33">
        <v>20707009916</v>
      </c>
      <c r="D82" s="33">
        <v>864100573</v>
      </c>
      <c r="E82" s="33">
        <f t="shared" ref="E82:E92" si="14">C82+D82</f>
        <v>21571110489</v>
      </c>
      <c r="F82" s="33">
        <v>6216388377</v>
      </c>
      <c r="G82" s="33">
        <v>6211111890</v>
      </c>
      <c r="H82" s="33">
        <f t="shared" ref="H82:H83" si="15">E82-F82</f>
        <v>15354722112</v>
      </c>
    </row>
    <row r="83" spans="1:20" s="22" customFormat="1" ht="12.75" customHeight="1" x14ac:dyDescent="0.25">
      <c r="A83" s="26"/>
      <c r="B83" s="42" t="s">
        <v>80</v>
      </c>
      <c r="C83" s="33">
        <v>0</v>
      </c>
      <c r="D83" s="33">
        <v>0</v>
      </c>
      <c r="E83" s="33">
        <f t="shared" si="14"/>
        <v>0</v>
      </c>
      <c r="F83" s="33">
        <v>0</v>
      </c>
      <c r="G83" s="33">
        <v>0</v>
      </c>
      <c r="H83" s="33">
        <f t="shared" si="15"/>
        <v>0</v>
      </c>
    </row>
    <row r="84" spans="1:20" ht="3.75" customHeight="1" x14ac:dyDescent="0.25">
      <c r="I84" s="37"/>
    </row>
    <row r="85" spans="1:20" s="25" customFormat="1" ht="14.25" customHeight="1" x14ac:dyDescent="0.25">
      <c r="A85" s="43" t="s">
        <v>81</v>
      </c>
      <c r="B85" s="43"/>
      <c r="C85" s="44">
        <f t="shared" ref="C85:G85" si="16">SUM(C86:C92)</f>
        <v>2033645122</v>
      </c>
      <c r="D85" s="44">
        <f>SUM(D86:D92)</f>
        <v>0</v>
      </c>
      <c r="E85" s="44">
        <f t="shared" si="16"/>
        <v>2033645122</v>
      </c>
      <c r="F85" s="44">
        <f t="shared" si="16"/>
        <v>418869469</v>
      </c>
      <c r="G85" s="44">
        <f t="shared" si="16"/>
        <v>418869469</v>
      </c>
      <c r="H85" s="44">
        <f>E85-F85</f>
        <v>1614775653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42" t="s">
        <v>82</v>
      </c>
      <c r="C86" s="33">
        <v>420954852</v>
      </c>
      <c r="D86" s="33">
        <v>0</v>
      </c>
      <c r="E86" s="33">
        <f t="shared" si="14"/>
        <v>420954852</v>
      </c>
      <c r="F86" s="33">
        <v>80674633</v>
      </c>
      <c r="G86" s="33">
        <v>80674633</v>
      </c>
      <c r="H86" s="33">
        <f>E86-F86</f>
        <v>340280219</v>
      </c>
    </row>
    <row r="87" spans="1:20" s="25" customFormat="1" ht="14.25" customHeight="1" x14ac:dyDescent="0.25">
      <c r="A87" s="26"/>
      <c r="B87" s="42" t="s">
        <v>83</v>
      </c>
      <c r="C87" s="33">
        <v>1540347883</v>
      </c>
      <c r="D87" s="33">
        <v>0</v>
      </c>
      <c r="E87" s="33">
        <f t="shared" si="14"/>
        <v>1540347883</v>
      </c>
      <c r="F87" s="33">
        <v>336887282</v>
      </c>
      <c r="G87" s="33">
        <v>336887282</v>
      </c>
      <c r="H87" s="33">
        <f t="shared" ref="H87:H92" si="17">E87-F87</f>
        <v>1203460601</v>
      </c>
    </row>
    <row r="88" spans="1:20" s="25" customFormat="1" ht="14.25" customHeight="1" x14ac:dyDescent="0.25">
      <c r="A88" s="26"/>
      <c r="B88" s="42" t="s">
        <v>84</v>
      </c>
      <c r="C88" s="33">
        <v>0</v>
      </c>
      <c r="D88" s="33">
        <v>0</v>
      </c>
      <c r="E88" s="33">
        <f t="shared" si="14"/>
        <v>0</v>
      </c>
      <c r="F88" s="33">
        <v>0</v>
      </c>
      <c r="G88" s="33">
        <v>0</v>
      </c>
      <c r="H88" s="33">
        <f t="shared" si="17"/>
        <v>0</v>
      </c>
    </row>
    <row r="89" spans="1:20" s="25" customFormat="1" ht="14.25" customHeight="1" x14ac:dyDescent="0.25">
      <c r="A89" s="26"/>
      <c r="B89" s="42" t="s">
        <v>85</v>
      </c>
      <c r="C89" s="33">
        <v>13767313</v>
      </c>
      <c r="D89" s="33">
        <v>0</v>
      </c>
      <c r="E89" s="33">
        <f t="shared" si="14"/>
        <v>13767313</v>
      </c>
      <c r="F89" s="33">
        <v>1307554</v>
      </c>
      <c r="G89" s="33">
        <v>1307554</v>
      </c>
      <c r="H89" s="33">
        <f t="shared" si="17"/>
        <v>12459759</v>
      </c>
    </row>
    <row r="90" spans="1:20" s="25" customFormat="1" ht="14.25" customHeight="1" x14ac:dyDescent="0.25">
      <c r="A90" s="26"/>
      <c r="B90" s="42" t="s">
        <v>86</v>
      </c>
      <c r="C90" s="33">
        <v>0</v>
      </c>
      <c r="D90" s="33">
        <v>0</v>
      </c>
      <c r="E90" s="33">
        <f t="shared" si="14"/>
        <v>0</v>
      </c>
      <c r="F90" s="33">
        <v>0</v>
      </c>
      <c r="G90" s="33">
        <v>0</v>
      </c>
      <c r="H90" s="33">
        <f t="shared" si="17"/>
        <v>0</v>
      </c>
    </row>
    <row r="91" spans="1:20" s="25" customFormat="1" ht="14.25" customHeight="1" x14ac:dyDescent="0.25">
      <c r="A91" s="26"/>
      <c r="B91" s="42" t="s">
        <v>87</v>
      </c>
      <c r="C91" s="33">
        <v>0</v>
      </c>
      <c r="D91" s="33">
        <v>0</v>
      </c>
      <c r="E91" s="33">
        <f t="shared" si="14"/>
        <v>0</v>
      </c>
      <c r="F91" s="33">
        <v>0</v>
      </c>
      <c r="G91" s="33">
        <v>0</v>
      </c>
      <c r="H91" s="33">
        <f t="shared" si="17"/>
        <v>0</v>
      </c>
    </row>
    <row r="92" spans="1:20" s="22" customFormat="1" ht="14.25" customHeight="1" x14ac:dyDescent="0.25">
      <c r="A92" s="26"/>
      <c r="B92" s="42" t="s">
        <v>88</v>
      </c>
      <c r="C92" s="33">
        <v>58575074</v>
      </c>
      <c r="D92" s="33">
        <v>0</v>
      </c>
      <c r="E92" s="33">
        <f t="shared" si="14"/>
        <v>58575074</v>
      </c>
      <c r="F92" s="33">
        <v>0</v>
      </c>
      <c r="G92" s="33">
        <v>0</v>
      </c>
      <c r="H92" s="33">
        <f t="shared" si="17"/>
        <v>58575074</v>
      </c>
    </row>
    <row r="93" spans="1:20" s="37" customFormat="1" ht="2.25" customHeight="1" x14ac:dyDescent="0.2">
      <c r="A93" s="38"/>
      <c r="B93" s="38"/>
      <c r="C93" s="38"/>
      <c r="D93" s="38"/>
      <c r="E93" s="38"/>
      <c r="F93" s="38"/>
      <c r="G93" s="38"/>
      <c r="H93" s="38"/>
    </row>
    <row r="94" spans="1:20" s="37" customFormat="1" ht="13.5" customHeight="1" x14ac:dyDescent="0.2">
      <c r="A94" s="45" t="s">
        <v>89</v>
      </c>
      <c r="B94" s="45"/>
      <c r="C94" s="46"/>
      <c r="D94" s="46"/>
      <c r="E94" s="46"/>
      <c r="F94" s="46"/>
      <c r="G94" s="46"/>
      <c r="H94" s="46"/>
    </row>
    <row r="96" spans="1:20" x14ac:dyDescent="0.25">
      <c r="C96" s="47"/>
      <c r="D96" s="47"/>
      <c r="E96" s="47"/>
      <c r="F96" s="47"/>
      <c r="G96" s="47"/>
      <c r="H96" s="48"/>
    </row>
    <row r="97" spans="3:7" x14ac:dyDescent="0.25">
      <c r="C97" s="47"/>
      <c r="D97" s="47"/>
      <c r="E97" s="47"/>
      <c r="F97" s="47"/>
      <c r="G97" s="47"/>
    </row>
    <row r="98" spans="3:7" x14ac:dyDescent="0.25">
      <c r="C98" s="47"/>
      <c r="D98" s="47"/>
      <c r="E98" s="47"/>
      <c r="F98" s="47"/>
      <c r="G98" s="47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2024-05-27T20:48:11Z</dcterms:created>
  <dcterms:modified xsi:type="dcterms:W3CDTF">2024-05-27T20:48:12Z</dcterms:modified>
</cp:coreProperties>
</file>