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BF62573-4839-4072-8209-4AD6E5A6D7A2}" xr6:coauthVersionLast="40" xr6:coauthVersionMax="40" xr10:uidLastSave="{00000000-0000-0000-0000-000000000000}"/>
  <bookViews>
    <workbookView xWindow="0" yWindow="0" windowWidth="25200" windowHeight="11775" xr2:uid="{FA864AC9-6538-4209-8DEF-4084553D574B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0" i="1"/>
  <c r="D68" i="1"/>
  <c r="D66" i="1"/>
  <c r="E65" i="1"/>
  <c r="D65" i="1"/>
  <c r="D63" i="1"/>
  <c r="D61" i="1"/>
  <c r="D60" i="1" s="1"/>
  <c r="D58" i="1" s="1"/>
  <c r="D72" i="1" s="1"/>
  <c r="E60" i="1"/>
  <c r="E58" i="1" s="1"/>
  <c r="E72" i="1" s="1"/>
  <c r="E54" i="1"/>
  <c r="D52" i="1"/>
  <c r="D51" i="1"/>
  <c r="D50" i="1"/>
  <c r="D49" i="1" s="1"/>
  <c r="E49" i="1"/>
  <c r="D47" i="1"/>
  <c r="D46" i="1"/>
  <c r="D44" i="1" s="1"/>
  <c r="D45" i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11" i="1"/>
  <c r="E10" i="1"/>
  <c r="A4" i="1"/>
  <c r="D40" i="1" l="1"/>
  <c r="D54" i="1"/>
  <c r="E74" i="1"/>
  <c r="D74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<sst xmlns="http://schemas.openxmlformats.org/spreadsheetml/2006/main" count="63" uniqueCount="55">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</sst>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20" fillId="0" borderId="0" xfId="1" applyNumberFormat="1" applyFont="1" applyAlignment="1">
      <alignment horizontal="right" vertical="center"/>
    </xf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CB07E0ED-DA95-429B-B71B-633020DFD658}"/>
    <cellStyle name="Normal 2 2" xfId="2" xr:uid="{15C3B920-1D52-435C-AD45-CEE06375D387}"/>
    <cellStyle name="Normal 3 2 2 2 3" xfId="1" xr:uid="{4B6E5403-A006-4C9D-B898-0D0F89DD4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6680349456</v>
          </cell>
          <cell r="C14">
            <v>3930992820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16443793</v>
          </cell>
        </row>
        <row r="20">
          <cell r="D20">
            <v>18357045</v>
          </cell>
        </row>
        <row r="22">
          <cell r="D22">
            <v>7987629281</v>
          </cell>
        </row>
        <row r="24">
          <cell r="D24">
            <v>45419627</v>
          </cell>
        </row>
        <row r="37">
          <cell r="D37">
            <v>1949410194</v>
          </cell>
        </row>
        <row r="38">
          <cell r="D38">
            <v>138683573</v>
          </cell>
        </row>
        <row r="39">
          <cell r="D39">
            <v>1626346156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14404846</v>
          </cell>
        </row>
        <row r="44">
          <cell r="D44">
            <v>25356620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7597528</v>
          </cell>
        </row>
      </sheetData>
      <sheetData sheetId="2"/>
      <sheetData sheetId="3">
        <row r="4">
          <cell r="A4" t="str">
            <v>DEL 1 DE ENERO AL 31 DE MARZO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135143151</v>
          </cell>
          <cell r="O12">
            <v>1564637213</v>
          </cell>
        </row>
        <row r="20">
          <cell r="F20">
            <v>38436429</v>
          </cell>
          <cell r="G20">
            <v>2174345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1506249</v>
          </cell>
          <cell r="G28">
            <v>367149362</v>
          </cell>
          <cell r="N28">
            <v>0</v>
          </cell>
          <cell r="O28">
            <v>0</v>
          </cell>
        </row>
        <row r="31">
          <cell r="N31">
            <v>134278900</v>
          </cell>
          <cell r="O31">
            <v>0</v>
          </cell>
        </row>
        <row r="34">
          <cell r="F34">
            <v>1531714</v>
          </cell>
          <cell r="G34">
            <v>0</v>
          </cell>
        </row>
        <row r="38">
          <cell r="F38">
            <v>0</v>
          </cell>
          <cell r="G38">
            <v>28702783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45818390</v>
          </cell>
        </row>
        <row r="43">
          <cell r="N43">
            <v>642432442</v>
          </cell>
          <cell r="O43">
            <v>0</v>
          </cell>
        </row>
        <row r="53">
          <cell r="F53">
            <v>0</v>
          </cell>
          <cell r="G53">
            <v>71010958</v>
          </cell>
        </row>
        <row r="54">
          <cell r="N54">
            <v>0</v>
          </cell>
          <cell r="O54">
            <v>2760639</v>
          </cell>
        </row>
        <row r="58">
          <cell r="F58">
            <v>23935267</v>
          </cell>
          <cell r="G58">
            <v>0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607361391</v>
          </cell>
          <cell r="G64">
            <v>44649920</v>
          </cell>
        </row>
        <row r="65">
          <cell r="N65">
            <v>0</v>
          </cell>
          <cell r="O65">
            <v>4244190</v>
          </cell>
        </row>
        <row r="69">
          <cell r="N69">
            <v>10787566</v>
          </cell>
          <cell r="O69">
            <v>0</v>
          </cell>
        </row>
        <row r="71">
          <cell r="F71">
            <v>17502354</v>
          </cell>
          <cell r="G71">
            <v>17662999</v>
          </cell>
        </row>
        <row r="76">
          <cell r="N76">
            <v>0</v>
          </cell>
          <cell r="O76">
            <v>0</v>
          </cell>
        </row>
        <row r="80">
          <cell r="F80">
            <v>4459657</v>
          </cell>
          <cell r="G80">
            <v>0</v>
          </cell>
        </row>
        <row r="86">
          <cell r="F86">
            <v>0</v>
          </cell>
          <cell r="G86">
            <v>833078</v>
          </cell>
        </row>
        <row r="91">
          <cell r="F91">
            <v>0</v>
          </cell>
          <cell r="G91">
            <v>30510207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149949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2075901</v>
          </cell>
        </row>
        <row r="103">
          <cell r="N103">
            <v>0</v>
          </cell>
          <cell r="O103">
            <v>5898871242</v>
          </cell>
        </row>
        <row r="106">
          <cell r="N106">
            <v>4906880518</v>
          </cell>
          <cell r="O106">
            <v>0</v>
          </cell>
        </row>
        <row r="109">
          <cell r="N109">
            <v>0</v>
          </cell>
          <cell r="O109">
            <v>0</v>
          </cell>
        </row>
        <row r="114">
          <cell r="N114">
            <v>1447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0856-0C0F-4190-8573-BD5E022D0457}">
  <sheetPr>
    <tabColor theme="0" tint="-0.14999847407452621"/>
    <pageSetUpPr fitToPage="1"/>
  </sheetPr>
  <dimension ref="A1:G91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7" width="11.42578125" style="49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</row>
    <row r="10" spans="1:6" s="2" customFormat="1" ht="12.75" x14ac:dyDescent="0.2">
      <c r="A10" s="18"/>
      <c r="B10" s="18" t="s">
        <v>8</v>
      </c>
      <c r="C10" s="18"/>
      <c r="D10" s="19">
        <f>SUM(D11:D20)</f>
        <v>8067849746</v>
      </c>
      <c r="E10" s="19">
        <f>SUM(E11:E20)</f>
        <v>38701107222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16443793</v>
      </c>
      <c r="E17" s="21">
        <v>332953717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18357045</v>
      </c>
      <c r="E18" s="24">
        <v>21416009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7987629281</v>
      </c>
      <c r="E19" s="24">
        <v>38288987244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45419627</v>
      </c>
      <c r="E20" s="21">
        <v>57750252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3761798917</v>
      </c>
      <c r="E22" s="19">
        <f>SUM(E23:E38)</f>
        <v>32802235980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1949410194</v>
      </c>
      <c r="E23" s="24">
        <v>16430881818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138683573</v>
      </c>
      <c r="E24" s="24">
        <v>3979231976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1626346156</v>
      </c>
      <c r="E25" s="24">
        <v>11152841358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2861998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14404846</v>
      </c>
      <c r="E28" s="21">
        <v>233733612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25356620</v>
      </c>
      <c r="E29" s="21">
        <v>425884665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6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1754781</v>
      </c>
    </row>
    <row r="34" spans="1:6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6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6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6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6" s="2" customFormat="1" ht="12.75" x14ac:dyDescent="0.2">
      <c r="A38" s="28"/>
      <c r="B38" s="28"/>
      <c r="C38" s="29" t="s">
        <v>35</v>
      </c>
      <c r="D38" s="21">
        <f>SUM('[1]2EA'!D60)</f>
        <v>7597528</v>
      </c>
      <c r="E38" s="21">
        <v>575045772</v>
      </c>
    </row>
    <row r="39" spans="1:6" s="3" customFormat="1" ht="5.0999999999999996" customHeight="1" x14ac:dyDescent="0.25">
      <c r="A39" s="12"/>
      <c r="B39" s="12"/>
      <c r="C39" s="12"/>
      <c r="D39" s="13"/>
      <c r="E39" s="13"/>
    </row>
    <row r="40" spans="1:6" s="3" customFormat="1" x14ac:dyDescent="0.25">
      <c r="A40" s="14" t="s">
        <v>36</v>
      </c>
      <c r="B40" s="15"/>
      <c r="C40" s="15"/>
      <c r="D40" s="30">
        <f>SUM(D10-D22)</f>
        <v>4306050829</v>
      </c>
      <c r="E40" s="30">
        <f>SUM(E10-E22)</f>
        <v>5898871242</v>
      </c>
      <c r="F40" s="31"/>
    </row>
    <row r="41" spans="1:6" s="3" customFormat="1" x14ac:dyDescent="0.25">
      <c r="A41" s="17"/>
      <c r="B41" s="17"/>
      <c r="C41" s="17"/>
      <c r="D41" s="13"/>
      <c r="E41" s="13"/>
    </row>
    <row r="42" spans="1:6" s="2" customFormat="1" x14ac:dyDescent="0.2">
      <c r="A42" s="14" t="s">
        <v>37</v>
      </c>
      <c r="B42" s="15"/>
      <c r="C42" s="15"/>
      <c r="D42" s="16"/>
      <c r="E42" s="16"/>
    </row>
    <row r="43" spans="1:6" s="2" customFormat="1" x14ac:dyDescent="0.2">
      <c r="A43" s="32"/>
      <c r="B43" s="22"/>
      <c r="C43" s="22"/>
      <c r="D43" s="33"/>
      <c r="E43" s="33"/>
    </row>
    <row r="44" spans="1:6" s="2" customFormat="1" ht="12.75" x14ac:dyDescent="0.2">
      <c r="A44" s="18"/>
      <c r="B44" s="18" t="s">
        <v>8</v>
      </c>
      <c r="C44" s="18"/>
      <c r="D44" s="19">
        <f>SUM(D45:D47)</f>
        <v>5601764975</v>
      </c>
      <c r="E44" s="19">
        <f>SUM(E45:E47)</f>
        <v>2002836403</v>
      </c>
    </row>
    <row r="45" spans="1:6" s="2" customFormat="1" ht="12.75" x14ac:dyDescent="0.2">
      <c r="A45" s="20"/>
      <c r="B45" s="20"/>
      <c r="C45" s="20" t="s">
        <v>38</v>
      </c>
      <c r="D45" s="21">
        <f>SUM('[2]MATRIZ FLUJO EFECTIVO'!F64)</f>
        <v>607361391</v>
      </c>
      <c r="E45" s="21">
        <v>9320371</v>
      </c>
      <c r="F45" s="34"/>
    </row>
    <row r="46" spans="1:6" s="2" customFormat="1" ht="12.75" x14ac:dyDescent="0.2">
      <c r="A46" s="20"/>
      <c r="B46" s="20"/>
      <c r="C46" s="20" t="s">
        <v>39</v>
      </c>
      <c r="D46" s="21">
        <f>SUM('[2]MATRIZ FLUJO EFECTIVO'!F71)</f>
        <v>17502354</v>
      </c>
      <c r="E46" s="21">
        <v>0</v>
      </c>
      <c r="F46" s="34"/>
    </row>
    <row r="47" spans="1:6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4976901230</v>
      </c>
      <c r="E47" s="21">
        <v>1993516032</v>
      </c>
      <c r="F47" s="34"/>
    </row>
    <row r="48" spans="1:6" s="2" customFormat="1" ht="5.0999999999999996" customHeight="1" x14ac:dyDescent="0.2">
      <c r="A48" s="26"/>
      <c r="B48" s="26"/>
      <c r="C48" s="26"/>
      <c r="D48" s="21"/>
      <c r="E48" s="21"/>
    </row>
    <row r="49" spans="1:6" s="2" customFormat="1" ht="12.75" x14ac:dyDescent="0.2">
      <c r="A49" s="18"/>
      <c r="B49" s="18" t="s">
        <v>19</v>
      </c>
      <c r="C49" s="18"/>
      <c r="D49" s="19">
        <f>SUM(D50:D52)</f>
        <v>6509459185</v>
      </c>
      <c r="E49" s="19">
        <f>SUM(E50:E52)</f>
        <v>6786003585</v>
      </c>
    </row>
    <row r="50" spans="1:6" s="2" customFormat="1" ht="12.75" x14ac:dyDescent="0.2">
      <c r="A50" s="20"/>
      <c r="B50" s="20"/>
      <c r="C50" s="20" t="s">
        <v>38</v>
      </c>
      <c r="D50" s="21">
        <f>SUM('[2]MATRIZ FLUJO EFECTIVO'!G64)</f>
        <v>44649920</v>
      </c>
      <c r="E50" s="21">
        <v>1773145354</v>
      </c>
    </row>
    <row r="51" spans="1:6" s="2" customFormat="1" ht="12.75" x14ac:dyDescent="0.2">
      <c r="A51" s="20"/>
      <c r="B51" s="20"/>
      <c r="C51" s="20" t="s">
        <v>39</v>
      </c>
      <c r="D51" s="21">
        <f>SUM('[2]MATRIZ FLUJO EFECTIVO'!G71)</f>
        <v>17662999</v>
      </c>
      <c r="E51" s="21">
        <v>754938197</v>
      </c>
    </row>
    <row r="52" spans="1:6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6447146266</v>
      </c>
      <c r="E52" s="21">
        <v>4257920034</v>
      </c>
    </row>
    <row r="53" spans="1:6" s="3" customFormat="1" ht="5.0999999999999996" customHeight="1" x14ac:dyDescent="0.25">
      <c r="A53" s="35"/>
      <c r="B53" s="35"/>
      <c r="C53" s="35"/>
      <c r="D53" s="13"/>
      <c r="E53" s="13"/>
    </row>
    <row r="54" spans="1:6" s="3" customFormat="1" x14ac:dyDescent="0.25">
      <c r="A54" s="14" t="s">
        <v>42</v>
      </c>
      <c r="B54" s="15"/>
      <c r="C54" s="15"/>
      <c r="D54" s="30">
        <f>SUM(D44-D49)</f>
        <v>-907694210</v>
      </c>
      <c r="E54" s="30">
        <f>SUM(E44-E49)</f>
        <v>-4783167182</v>
      </c>
      <c r="F54" s="31"/>
    </row>
    <row r="55" spans="1:6" s="3" customFormat="1" x14ac:dyDescent="0.25">
      <c r="A55" s="12"/>
      <c r="B55" s="12"/>
      <c r="C55" s="12"/>
      <c r="D55" s="13"/>
      <c r="E55" s="13"/>
    </row>
    <row r="56" spans="1:6" s="2" customFormat="1" x14ac:dyDescent="0.2">
      <c r="A56" s="14" t="s">
        <v>43</v>
      </c>
      <c r="B56" s="15"/>
      <c r="C56" s="15"/>
      <c r="D56" s="16"/>
      <c r="E56" s="16"/>
    </row>
    <row r="57" spans="1:6" s="2" customFormat="1" x14ac:dyDescent="0.2">
      <c r="A57" s="32"/>
      <c r="B57" s="22"/>
      <c r="C57" s="22"/>
      <c r="D57" s="21"/>
      <c r="E57" s="21"/>
    </row>
    <row r="58" spans="1:6" s="2" customFormat="1" ht="12.75" x14ac:dyDescent="0.2">
      <c r="A58" s="18"/>
      <c r="B58" s="18" t="s">
        <v>8</v>
      </c>
      <c r="C58" s="18"/>
      <c r="D58" s="19">
        <f>SUM(D60,D63)</f>
        <v>922642059</v>
      </c>
      <c r="E58" s="19">
        <f>SUM(E60,E63)</f>
        <v>314121459</v>
      </c>
    </row>
    <row r="59" spans="1:6" s="2" customFormat="1" ht="5.0999999999999996" customHeight="1" x14ac:dyDescent="0.2">
      <c r="B59" s="22"/>
      <c r="C59" s="22"/>
      <c r="D59" s="36"/>
      <c r="E59" s="36"/>
    </row>
    <row r="60" spans="1:6" s="2" customFormat="1" ht="12.75" x14ac:dyDescent="0.2">
      <c r="B60" s="20"/>
      <c r="C60" s="20" t="s">
        <v>44</v>
      </c>
      <c r="D60" s="36">
        <f>SUM(D61:D62)</f>
        <v>0</v>
      </c>
      <c r="E60" s="36">
        <f>SUM(E61:E62)</f>
        <v>0</v>
      </c>
    </row>
    <row r="61" spans="1:6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6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6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922642059</v>
      </c>
      <c r="E63" s="21">
        <v>314121459</v>
      </c>
    </row>
    <row r="64" spans="1:6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1571642042</v>
      </c>
      <c r="E65" s="19">
        <f>SUM(E67:E70)</f>
        <v>2807231815</v>
      </c>
    </row>
    <row r="66" spans="1:7" s="2" customFormat="1" ht="12.75" x14ac:dyDescent="0.2">
      <c r="A66" s="20"/>
      <c r="C66" s="20" t="s">
        <v>48</v>
      </c>
      <c r="D66" s="36">
        <f>SUM(D68:D68)</f>
        <v>0</v>
      </c>
      <c r="E66" s="36">
        <v>0</v>
      </c>
    </row>
    <row r="67" spans="1:7" s="2" customFormat="1" ht="5.0999999999999996" customHeight="1" x14ac:dyDescent="0.2">
      <c r="A67" s="20"/>
      <c r="B67" s="20"/>
      <c r="C67" s="20"/>
      <c r="D67" s="36"/>
      <c r="E67" s="36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1571642042</v>
      </c>
      <c r="E70" s="21">
        <v>2807231815</v>
      </c>
    </row>
    <row r="71" spans="1:7" s="3" customFormat="1" ht="5.0999999999999996" customHeight="1" x14ac:dyDescent="0.25">
      <c r="A71" s="17"/>
      <c r="B71" s="17"/>
      <c r="C71" s="17"/>
      <c r="D71" s="13"/>
      <c r="E71" s="13"/>
    </row>
    <row r="72" spans="1:7" s="3" customFormat="1" x14ac:dyDescent="0.25">
      <c r="A72" s="14" t="s">
        <v>50</v>
      </c>
      <c r="B72" s="15"/>
      <c r="C72" s="15"/>
      <c r="D72" s="30">
        <f>D58-D65</f>
        <v>-648999983</v>
      </c>
      <c r="E72" s="30">
        <f>E58-E65</f>
        <v>-2493110356</v>
      </c>
      <c r="F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7" t="s">
        <v>51</v>
      </c>
      <c r="B74" s="38"/>
      <c r="C74" s="38"/>
      <c r="D74" s="39">
        <f>D40+D54+D72</f>
        <v>2749356636</v>
      </c>
      <c r="E74" s="39">
        <f>E40+E54+E72</f>
        <v>-1377406296</v>
      </c>
    </row>
    <row r="75" spans="1:7" s="2" customFormat="1" ht="15.75" thickBot="1" x14ac:dyDescent="0.25">
      <c r="A75" s="40" t="s">
        <v>52</v>
      </c>
      <c r="B75" s="41"/>
      <c r="C75" s="41"/>
      <c r="D75" s="42">
        <f>SUM('[1]1ESF'!C14)</f>
        <v>3930992820</v>
      </c>
      <c r="E75" s="42">
        <v>5308399116</v>
      </c>
    </row>
    <row r="76" spans="1:7" s="2" customFormat="1" x14ac:dyDescent="0.2">
      <c r="A76" s="43" t="s">
        <v>53</v>
      </c>
      <c r="B76" s="44"/>
      <c r="C76" s="44"/>
      <c r="D76" s="45">
        <f>SUM('[1]1ESF'!B14)</f>
        <v>6680349456</v>
      </c>
      <c r="E76" s="45">
        <v>3930992820</v>
      </c>
    </row>
    <row r="77" spans="1:7" s="3" customFormat="1" ht="4.5" customHeight="1" x14ac:dyDescent="0.25">
      <c r="A77" s="46"/>
      <c r="B77" s="46"/>
      <c r="C77" s="46"/>
      <c r="D77" s="46"/>
      <c r="E77" s="46"/>
    </row>
    <row r="78" spans="1:7" s="3" customFormat="1" ht="12.75" customHeight="1" x14ac:dyDescent="0.25">
      <c r="A78" s="47" t="s">
        <v>54</v>
      </c>
      <c r="B78" s="48"/>
      <c r="C78" s="48"/>
    </row>
    <row r="79" spans="1:7" s="49" customFormat="1" x14ac:dyDescent="0.25">
      <c r="A79" s="3"/>
      <c r="B79" s="3"/>
      <c r="C79" s="3"/>
      <c r="F79" s="2"/>
      <c r="G79" s="3"/>
    </row>
    <row r="80" spans="1:7" s="49" customFormat="1" x14ac:dyDescent="0.25">
      <c r="A80" s="3"/>
      <c r="B80" s="3"/>
      <c r="C80" s="3"/>
      <c r="D80" s="50"/>
      <c r="E80" s="50"/>
      <c r="F80" s="2"/>
      <c r="G80" s="3"/>
    </row>
    <row r="81" spans="1:7" s="49" customFormat="1" x14ac:dyDescent="0.25">
      <c r="A81" s="3"/>
      <c r="B81" s="3"/>
      <c r="C81" s="51"/>
      <c r="D81" s="50"/>
      <c r="E81" s="50"/>
      <c r="F81" s="2"/>
      <c r="G81" s="3"/>
    </row>
    <row r="82" spans="1:7" s="49" customFormat="1" x14ac:dyDescent="0.25">
      <c r="A82" s="3"/>
      <c r="B82" s="3"/>
      <c r="C82" s="52"/>
      <c r="D82" s="53">
        <f>D76-D75</f>
        <v>2749356636</v>
      </c>
      <c r="E82" s="53">
        <f>E76-E75</f>
        <v>-1377406296</v>
      </c>
      <c r="F82" s="2"/>
      <c r="G82" s="3"/>
    </row>
    <row r="83" spans="1:7" s="49" customFormat="1" x14ac:dyDescent="0.25">
      <c r="A83" s="3"/>
      <c r="B83" s="3"/>
      <c r="C83" s="52"/>
      <c r="D83" s="53"/>
      <c r="E83" s="53"/>
      <c r="F83" s="2"/>
      <c r="G83" s="3"/>
    </row>
    <row r="84" spans="1:7" s="49" customFormat="1" x14ac:dyDescent="0.25">
      <c r="A84" s="3"/>
      <c r="B84" s="3"/>
      <c r="C84" s="3"/>
      <c r="D84" s="54"/>
      <c r="E84" s="54"/>
      <c r="F84" s="2"/>
      <c r="G84" s="3"/>
    </row>
    <row r="85" spans="1:7" s="49" customFormat="1" x14ac:dyDescent="0.25">
      <c r="A85" s="3"/>
      <c r="B85" s="3"/>
      <c r="C85" s="3"/>
    </row>
    <row r="88" spans="1:7" x14ac:dyDescent="0.25">
      <c r="C88" s="51"/>
      <c r="D88" s="55"/>
    </row>
    <row r="89" spans="1:7" x14ac:dyDescent="0.25">
      <c r="C89" s="51"/>
      <c r="D89" s="55"/>
    </row>
    <row r="90" spans="1:7" x14ac:dyDescent="0.25">
      <c r="C90" s="51"/>
      <c r="D90" s="55"/>
    </row>
    <row r="91" spans="1:7" x14ac:dyDescent="0.25">
      <c r="C91" s="56"/>
      <c r="D91" s="57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1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2024-06-11T18:57:53Z</dcterms:created>
  <dcterms:modified xsi:type="dcterms:W3CDTF">2024-06-11T18:57:54Z</dcterms:modified>
</cp:coreProperties>
</file>