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68DD08D-2E32-477B-A392-D55D4CCFB362}" xr6:coauthVersionLast="40" xr6:coauthVersionMax="40" xr10:uidLastSave="{00000000-0000-0000-0000-000000000000}"/>
  <bookViews>
    <workbookView xWindow="0" yWindow="0" windowWidth="20490" windowHeight="7245" xr2:uid="{6F387DCA-2A6B-408E-A3EE-162213430948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I175" i="1"/>
  <c r="F175" i="1"/>
  <c r="F174" i="1"/>
  <c r="I174" i="1" s="1"/>
  <c r="F173" i="1"/>
  <c r="I173" i="1" s="1"/>
  <c r="I172" i="1"/>
  <c r="F172" i="1"/>
  <c r="F171" i="1"/>
  <c r="I171" i="1" s="1"/>
  <c r="F170" i="1"/>
  <c r="I170" i="1" s="1"/>
  <c r="I168" i="1"/>
  <c r="H168" i="1"/>
  <c r="G168" i="1"/>
  <c r="F168" i="1"/>
  <c r="E168" i="1"/>
  <c r="D168" i="1"/>
  <c r="I167" i="1"/>
  <c r="F167" i="1"/>
  <c r="F166" i="1"/>
  <c r="I166" i="1" s="1"/>
  <c r="F165" i="1"/>
  <c r="I165" i="1" s="1"/>
  <c r="I163" i="1"/>
  <c r="H163" i="1"/>
  <c r="G163" i="1"/>
  <c r="F163" i="1"/>
  <c r="E163" i="1"/>
  <c r="D163" i="1"/>
  <c r="I162" i="1"/>
  <c r="F162" i="1"/>
  <c r="F161" i="1"/>
  <c r="I161" i="1" s="1"/>
  <c r="G160" i="1"/>
  <c r="H160" i="1" s="1"/>
  <c r="H153" i="1" s="1"/>
  <c r="H94" i="1" s="1"/>
  <c r="D160" i="1"/>
  <c r="F160" i="1" s="1"/>
  <c r="I160" i="1" s="1"/>
  <c r="I159" i="1"/>
  <c r="F159" i="1"/>
  <c r="F158" i="1"/>
  <c r="I158" i="1" s="1"/>
  <c r="F157" i="1"/>
  <c r="I157" i="1" s="1"/>
  <c r="I156" i="1"/>
  <c r="F156" i="1"/>
  <c r="F155" i="1"/>
  <c r="I155" i="1" s="1"/>
  <c r="E153" i="1"/>
  <c r="D153" i="1"/>
  <c r="F153" i="1" s="1"/>
  <c r="F152" i="1"/>
  <c r="I152" i="1" s="1"/>
  <c r="I151" i="1"/>
  <c r="F151" i="1"/>
  <c r="F150" i="1"/>
  <c r="I150" i="1" s="1"/>
  <c r="H148" i="1"/>
  <c r="G148" i="1"/>
  <c r="E148" i="1"/>
  <c r="D148" i="1"/>
  <c r="F148" i="1" s="1"/>
  <c r="I148" i="1" s="1"/>
  <c r="F147" i="1"/>
  <c r="I147" i="1" s="1"/>
  <c r="I146" i="1"/>
  <c r="F146" i="1"/>
  <c r="F145" i="1"/>
  <c r="I145" i="1" s="1"/>
  <c r="F144" i="1"/>
  <c r="I144" i="1" s="1"/>
  <c r="I143" i="1"/>
  <c r="F143" i="1"/>
  <c r="F142" i="1"/>
  <c r="I142" i="1" s="1"/>
  <c r="F141" i="1"/>
  <c r="I141" i="1" s="1"/>
  <c r="I140" i="1"/>
  <c r="F140" i="1"/>
  <c r="F139" i="1"/>
  <c r="I139" i="1" s="1"/>
  <c r="H137" i="1"/>
  <c r="G137" i="1"/>
  <c r="E137" i="1"/>
  <c r="D137" i="1"/>
  <c r="F137" i="1" s="1"/>
  <c r="I137" i="1" s="1"/>
  <c r="F136" i="1"/>
  <c r="I136" i="1" s="1"/>
  <c r="I135" i="1"/>
  <c r="F135" i="1"/>
  <c r="F134" i="1"/>
  <c r="I134" i="1" s="1"/>
  <c r="F133" i="1"/>
  <c r="I133" i="1" s="1"/>
  <c r="I132" i="1"/>
  <c r="F132" i="1"/>
  <c r="F131" i="1"/>
  <c r="I131" i="1" s="1"/>
  <c r="F130" i="1"/>
  <c r="I130" i="1" s="1"/>
  <c r="I129" i="1"/>
  <c r="F129" i="1"/>
  <c r="F128" i="1"/>
  <c r="I128" i="1" s="1"/>
  <c r="H126" i="1"/>
  <c r="G126" i="1"/>
  <c r="E126" i="1"/>
  <c r="D126" i="1"/>
  <c r="F126" i="1" s="1"/>
  <c r="I126" i="1" s="1"/>
  <c r="F125" i="1"/>
  <c r="I125" i="1" s="1"/>
  <c r="I124" i="1"/>
  <c r="F124" i="1"/>
  <c r="F123" i="1"/>
  <c r="I123" i="1" s="1"/>
  <c r="F122" i="1"/>
  <c r="I122" i="1" s="1"/>
  <c r="I121" i="1"/>
  <c r="F121" i="1"/>
  <c r="F120" i="1"/>
  <c r="I120" i="1" s="1"/>
  <c r="F119" i="1"/>
  <c r="I119" i="1" s="1"/>
  <c r="I118" i="1"/>
  <c r="F118" i="1"/>
  <c r="F117" i="1"/>
  <c r="I117" i="1" s="1"/>
  <c r="H115" i="1"/>
  <c r="G115" i="1"/>
  <c r="E115" i="1"/>
  <c r="D115" i="1"/>
  <c r="F115" i="1" s="1"/>
  <c r="I115" i="1" s="1"/>
  <c r="F114" i="1"/>
  <c r="I114" i="1" s="1"/>
  <c r="I113" i="1"/>
  <c r="F113" i="1"/>
  <c r="F112" i="1"/>
  <c r="I112" i="1" s="1"/>
  <c r="F111" i="1"/>
  <c r="I111" i="1" s="1"/>
  <c r="I110" i="1"/>
  <c r="F110" i="1"/>
  <c r="F109" i="1"/>
  <c r="I109" i="1" s="1"/>
  <c r="F108" i="1"/>
  <c r="I108" i="1" s="1"/>
  <c r="I107" i="1"/>
  <c r="F107" i="1"/>
  <c r="F106" i="1"/>
  <c r="I106" i="1" s="1"/>
  <c r="H104" i="1"/>
  <c r="G104" i="1"/>
  <c r="E104" i="1"/>
  <c r="D104" i="1"/>
  <c r="F104" i="1" s="1"/>
  <c r="I104" i="1" s="1"/>
  <c r="F103" i="1"/>
  <c r="I103" i="1" s="1"/>
  <c r="I102" i="1"/>
  <c r="F102" i="1"/>
  <c r="F101" i="1"/>
  <c r="I101" i="1" s="1"/>
  <c r="F100" i="1"/>
  <c r="I100" i="1" s="1"/>
  <c r="I99" i="1"/>
  <c r="F99" i="1"/>
  <c r="F98" i="1"/>
  <c r="I98" i="1" s="1"/>
  <c r="F97" i="1"/>
  <c r="I97" i="1" s="1"/>
  <c r="H95" i="1"/>
  <c r="G95" i="1"/>
  <c r="F95" i="1"/>
  <c r="I95" i="1" s="1"/>
  <c r="E95" i="1"/>
  <c r="D95" i="1"/>
  <c r="E94" i="1"/>
  <c r="D94" i="1"/>
  <c r="F94" i="1" s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I86" i="1" s="1"/>
  <c r="H84" i="1"/>
  <c r="G84" i="1"/>
  <c r="F84" i="1"/>
  <c r="I84" i="1" s="1"/>
  <c r="E84" i="1"/>
  <c r="D84" i="1"/>
  <c r="I83" i="1"/>
  <c r="F83" i="1"/>
  <c r="I82" i="1"/>
  <c r="F82" i="1"/>
  <c r="F81" i="1"/>
  <c r="I81" i="1" s="1"/>
  <c r="H79" i="1"/>
  <c r="G79" i="1"/>
  <c r="F79" i="1"/>
  <c r="I79" i="1" s="1"/>
  <c r="E79" i="1"/>
  <c r="D79" i="1"/>
  <c r="I78" i="1"/>
  <c r="F78" i="1"/>
  <c r="I77" i="1"/>
  <c r="I76" i="1"/>
  <c r="F75" i="1"/>
  <c r="I75" i="1" s="1"/>
  <c r="I74" i="1"/>
  <c r="I73" i="1"/>
  <c r="I72" i="1"/>
  <c r="I71" i="1"/>
  <c r="H69" i="1"/>
  <c r="G69" i="1"/>
  <c r="E69" i="1"/>
  <c r="D69" i="1"/>
  <c r="F69" i="1" s="1"/>
  <c r="I69" i="1" s="1"/>
  <c r="F68" i="1"/>
  <c r="I68" i="1" s="1"/>
  <c r="I67" i="1"/>
  <c r="F67" i="1"/>
  <c r="F66" i="1"/>
  <c r="I66" i="1" s="1"/>
  <c r="H64" i="1"/>
  <c r="G64" i="1"/>
  <c r="E64" i="1"/>
  <c r="D64" i="1"/>
  <c r="F64" i="1" s="1"/>
  <c r="I64" i="1" s="1"/>
  <c r="F63" i="1"/>
  <c r="I63" i="1" s="1"/>
  <c r="I62" i="1"/>
  <c r="F62" i="1"/>
  <c r="F61" i="1"/>
  <c r="I61" i="1" s="1"/>
  <c r="F60" i="1"/>
  <c r="I60" i="1" s="1"/>
  <c r="I59" i="1"/>
  <c r="F59" i="1"/>
  <c r="F58" i="1"/>
  <c r="I58" i="1" s="1"/>
  <c r="F57" i="1"/>
  <c r="I57" i="1" s="1"/>
  <c r="I56" i="1"/>
  <c r="F56" i="1"/>
  <c r="F55" i="1"/>
  <c r="I55" i="1" s="1"/>
  <c r="H53" i="1"/>
  <c r="G53" i="1"/>
  <c r="E53" i="1"/>
  <c r="D53" i="1"/>
  <c r="F53" i="1" s="1"/>
  <c r="I53" i="1" s="1"/>
  <c r="F52" i="1"/>
  <c r="I52" i="1" s="1"/>
  <c r="I51" i="1"/>
  <c r="F51" i="1"/>
  <c r="F50" i="1"/>
  <c r="I50" i="1" s="1"/>
  <c r="F49" i="1"/>
  <c r="I49" i="1" s="1"/>
  <c r="I48" i="1"/>
  <c r="F48" i="1"/>
  <c r="F47" i="1"/>
  <c r="I47" i="1" s="1"/>
  <c r="F46" i="1"/>
  <c r="I46" i="1" s="1"/>
  <c r="I45" i="1"/>
  <c r="F45" i="1"/>
  <c r="F44" i="1"/>
  <c r="I44" i="1" s="1"/>
  <c r="H42" i="1"/>
  <c r="G42" i="1"/>
  <c r="E42" i="1"/>
  <c r="D42" i="1"/>
  <c r="F42" i="1" s="1"/>
  <c r="I42" i="1" s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I35" i="1" s="1"/>
  <c r="I34" i="1"/>
  <c r="F34" i="1"/>
  <c r="F33" i="1"/>
  <c r="I33" i="1" s="1"/>
  <c r="H31" i="1"/>
  <c r="G31" i="1"/>
  <c r="E31" i="1"/>
  <c r="D31" i="1"/>
  <c r="F31" i="1" s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I24" i="1" s="1"/>
  <c r="I23" i="1"/>
  <c r="F23" i="1"/>
  <c r="F22" i="1"/>
  <c r="I22" i="1" s="1"/>
  <c r="H20" i="1"/>
  <c r="H10" i="1" s="1"/>
  <c r="H178" i="1" s="1"/>
  <c r="G20" i="1"/>
  <c r="E20" i="1"/>
  <c r="E10" i="1" s="1"/>
  <c r="E178" i="1" s="1"/>
  <c r="D20" i="1"/>
  <c r="D10" i="1" s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F13" i="1"/>
  <c r="I13" i="1" s="1"/>
  <c r="H11" i="1"/>
  <c r="G11" i="1"/>
  <c r="F11" i="1"/>
  <c r="I11" i="1" s="1"/>
  <c r="E11" i="1"/>
  <c r="D11" i="1"/>
  <c r="G10" i="1"/>
  <c r="F10" i="1" l="1"/>
  <c r="I10" i="1" s="1"/>
  <c r="D178" i="1"/>
  <c r="F178" i="1" s="1"/>
  <c r="G153" i="1"/>
  <c r="G94" i="1" s="1"/>
  <c r="I94" i="1" s="1"/>
  <c r="F20" i="1"/>
  <c r="I20" i="1" s="1"/>
  <c r="G178" i="1" l="1"/>
  <c r="I178" i="1"/>
  <c r="I153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<sst xmlns="http://schemas.openxmlformats.org/spreadsheetml/2006/main" count="309" uniqueCount="164">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</sst>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0" applyFont="1" applyAlignment="1">
      <alignment horizontal="justify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justify" vertical="top" wrapText="1"/>
    </xf>
    <xf numFmtId="0" fontId="1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 wrapText="1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1" applyNumberFormat="1">
      <alignment vertical="top"/>
    </xf>
  </cellXfs>
  <cellStyles count="4">
    <cellStyle name="Moneda 2" xfId="2" xr:uid="{D4FD45B4-9DC2-4E0A-9460-48ACBF7DC922}"/>
    <cellStyle name="Normal" xfId="0" builtinId="0"/>
    <cellStyle name="Normal 2 2" xfId="3" xr:uid="{9F4B7245-2AB9-4BF7-B16A-CD23D07A5276}"/>
    <cellStyle name="Normal 21" xfId="1" xr:uid="{D5C094CA-E74F-48E4-9545-F558A7CA3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9DA0FC3-7991-4B1B-BEF2-D80BEBE818CD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7B51-BF92-410D-85CF-3B0E7469AE6B}">
  <dimension ref="A1:K179"/>
  <sheetViews>
    <sheetView showGridLines="0" tabSelected="1" topLeftCell="A160" workbookViewId="0">
      <selection activeCell="D8" sqref="A8:XFD126"/>
    </sheetView>
  </sheetViews>
  <sheetFormatPr baseColWidth="10" defaultRowHeight="15" x14ac:dyDescent="0.25"/>
  <cols>
    <col min="1" max="1" width="3" style="2" customWidth="1"/>
    <col min="2" max="2" width="3.28515625" style="2" customWidth="1"/>
    <col min="3" max="3" width="40.7109375" style="2" customWidth="1"/>
    <col min="4" max="9" width="16.7109375" style="50" customWidth="1"/>
    <col min="10" max="10" width="13.28515625" bestFit="1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SUM(D11,D20,D31,D42,D53,D64,D69,D79,D84)</f>
        <v>6955714832</v>
      </c>
      <c r="E10" s="16">
        <f>SUM(E11,E20,E31,E42,E53,E64,E69,E79,E84)</f>
        <v>4929645154</v>
      </c>
      <c r="F10" s="16">
        <f>SUM(D10:E10)</f>
        <v>11885359986</v>
      </c>
      <c r="G10" s="16">
        <f t="shared" ref="G10:H10" si="0">SUM(G11,G20,G31,G42,G53,G64,G69,G79,G84)</f>
        <v>2875233755</v>
      </c>
      <c r="H10" s="16">
        <f t="shared" si="0"/>
        <v>2754545571</v>
      </c>
      <c r="I10" s="16">
        <f>SUM(F10-G10)</f>
        <v>9010126231</v>
      </c>
      <c r="J10" s="17"/>
      <c r="K10" s="18"/>
    </row>
    <row r="11" spans="1:11" s="25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5161445339</v>
      </c>
      <c r="E11" s="22">
        <f>SUM(E13:E19)</f>
        <v>153481713</v>
      </c>
      <c r="F11" s="22">
        <f>SUM(D11:E11)</f>
        <v>5314927052</v>
      </c>
      <c r="G11" s="22">
        <f t="shared" ref="G11:H11" si="1">SUM(G13:G19)</f>
        <v>840766883</v>
      </c>
      <c r="H11" s="22">
        <f t="shared" si="1"/>
        <v>731003416</v>
      </c>
      <c r="I11" s="22">
        <f>SUM(F11-G11)</f>
        <v>4474160169</v>
      </c>
      <c r="J11" s="23"/>
      <c r="K11" s="24"/>
    </row>
    <row r="12" spans="1:11" s="27" customFormat="1" ht="3" customHeight="1" x14ac:dyDescent="0.25">
      <c r="A12" s="26"/>
      <c r="B12" s="26"/>
      <c r="C12" s="26"/>
      <c r="D12" s="24"/>
      <c r="E12" s="24"/>
      <c r="F12" s="24"/>
      <c r="G12" s="24"/>
      <c r="H12" s="24"/>
      <c r="I12" s="24"/>
    </row>
    <row r="13" spans="1:11" s="27" customFormat="1" ht="25.5" customHeight="1" x14ac:dyDescent="0.25">
      <c r="A13" s="26"/>
      <c r="B13" s="26" t="s">
        <v>17</v>
      </c>
      <c r="C13" s="28" t="s">
        <v>18</v>
      </c>
      <c r="D13" s="24">
        <v>1508522020</v>
      </c>
      <c r="E13" s="24">
        <v>13017028</v>
      </c>
      <c r="F13" s="24">
        <f>SUM(D13:E13)</f>
        <v>1521539048</v>
      </c>
      <c r="G13" s="24">
        <v>382865395</v>
      </c>
      <c r="H13" s="24">
        <v>334223235</v>
      </c>
      <c r="I13" s="24">
        <f>SUM(F13-G13)</f>
        <v>1138673653</v>
      </c>
    </row>
    <row r="14" spans="1:11" s="27" customFormat="1" ht="25.5" customHeight="1" x14ac:dyDescent="0.25">
      <c r="A14" s="26"/>
      <c r="B14" s="26" t="s">
        <v>19</v>
      </c>
      <c r="C14" s="28" t="s">
        <v>20</v>
      </c>
      <c r="D14" s="24">
        <v>1347360417</v>
      </c>
      <c r="E14" s="24">
        <v>70813001</v>
      </c>
      <c r="F14" s="24">
        <f t="shared" ref="F14:F19" si="2">SUM(D14:E14)</f>
        <v>1418173418</v>
      </c>
      <c r="G14" s="24">
        <v>48925465</v>
      </c>
      <c r="H14" s="24">
        <v>43005867</v>
      </c>
      <c r="I14" s="24">
        <f t="shared" ref="I14:I31" si="3">SUM(F14-G14)</f>
        <v>1369247953</v>
      </c>
    </row>
    <row r="15" spans="1:11" s="27" customFormat="1" ht="12.75" customHeight="1" x14ac:dyDescent="0.25">
      <c r="A15" s="26"/>
      <c r="B15" s="26" t="s">
        <v>21</v>
      </c>
      <c r="C15" s="26" t="s">
        <v>22</v>
      </c>
      <c r="D15" s="24">
        <v>1105978512</v>
      </c>
      <c r="E15" s="24">
        <v>5141978</v>
      </c>
      <c r="F15" s="24">
        <f>SUM(D15:E15)</f>
        <v>1111120490</v>
      </c>
      <c r="G15" s="24">
        <v>174180239</v>
      </c>
      <c r="H15" s="24">
        <v>166906785</v>
      </c>
      <c r="I15" s="24">
        <f t="shared" si="3"/>
        <v>936940251</v>
      </c>
    </row>
    <row r="16" spans="1:11" s="27" customFormat="1" ht="12.75" customHeight="1" x14ac:dyDescent="0.25">
      <c r="A16" s="26"/>
      <c r="B16" s="26" t="s">
        <v>23</v>
      </c>
      <c r="C16" s="26" t="s">
        <v>24</v>
      </c>
      <c r="D16" s="24">
        <v>611490334</v>
      </c>
      <c r="E16" s="24">
        <v>51132384</v>
      </c>
      <c r="F16" s="24">
        <f t="shared" si="2"/>
        <v>662622718</v>
      </c>
      <c r="G16" s="24">
        <v>160978071</v>
      </c>
      <c r="H16" s="24">
        <v>115778998.00000003</v>
      </c>
      <c r="I16" s="24">
        <f t="shared" si="3"/>
        <v>501644647</v>
      </c>
    </row>
    <row r="17" spans="1:11" s="27" customFormat="1" ht="12.75" customHeight="1" x14ac:dyDescent="0.25">
      <c r="A17" s="26"/>
      <c r="B17" s="26" t="s">
        <v>25</v>
      </c>
      <c r="C17" s="26" t="s">
        <v>26</v>
      </c>
      <c r="D17" s="24">
        <v>248830174</v>
      </c>
      <c r="E17" s="24">
        <v>8643414</v>
      </c>
      <c r="F17" s="24">
        <f t="shared" si="2"/>
        <v>257473588</v>
      </c>
      <c r="G17" s="24">
        <v>54162191</v>
      </c>
      <c r="H17" s="24">
        <v>51433009</v>
      </c>
      <c r="I17" s="24">
        <f t="shared" si="3"/>
        <v>203311397</v>
      </c>
    </row>
    <row r="18" spans="1:11" s="27" customFormat="1" ht="12.75" customHeight="1" x14ac:dyDescent="0.25">
      <c r="A18" s="26"/>
      <c r="B18" s="26" t="s">
        <v>27</v>
      </c>
      <c r="C18" s="26" t="s">
        <v>28</v>
      </c>
      <c r="D18" s="24">
        <v>99932685</v>
      </c>
      <c r="E18" s="24">
        <v>0</v>
      </c>
      <c r="F18" s="24">
        <f t="shared" si="2"/>
        <v>99932685</v>
      </c>
      <c r="G18" s="24">
        <v>0</v>
      </c>
      <c r="H18" s="24">
        <v>0</v>
      </c>
      <c r="I18" s="24">
        <f t="shared" si="3"/>
        <v>99932685</v>
      </c>
    </row>
    <row r="19" spans="1:11" s="27" customFormat="1" ht="12.75" customHeight="1" x14ac:dyDescent="0.25">
      <c r="A19" s="26"/>
      <c r="B19" s="26" t="s">
        <v>29</v>
      </c>
      <c r="C19" s="26" t="s">
        <v>30</v>
      </c>
      <c r="D19" s="24">
        <v>239331197</v>
      </c>
      <c r="E19" s="24">
        <v>4733908</v>
      </c>
      <c r="F19" s="24">
        <f t="shared" si="2"/>
        <v>244065105</v>
      </c>
      <c r="G19" s="24">
        <v>19655522</v>
      </c>
      <c r="H19" s="24">
        <v>19655522</v>
      </c>
      <c r="I19" s="24">
        <f t="shared" si="3"/>
        <v>224409583</v>
      </c>
    </row>
    <row r="20" spans="1:11" s="25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331802743</v>
      </c>
      <c r="E20" s="22">
        <f>SUM(E22:E30)</f>
        <v>63268609</v>
      </c>
      <c r="F20" s="22">
        <f>SUM(D20:E20)</f>
        <v>395071352</v>
      </c>
      <c r="G20" s="22">
        <f>SUM(G22:G30)</f>
        <v>19725177</v>
      </c>
      <c r="H20" s="22">
        <f>SUM(H22:H30)</f>
        <v>15669156</v>
      </c>
      <c r="I20" s="22">
        <f t="shared" si="3"/>
        <v>375346175</v>
      </c>
      <c r="J20" s="24"/>
      <c r="K20" s="24"/>
    </row>
    <row r="21" spans="1:11" s="27" customFormat="1" ht="3" customHeight="1" x14ac:dyDescent="0.25">
      <c r="A21" s="26"/>
      <c r="B21" s="26"/>
      <c r="C21" s="26"/>
      <c r="D21" s="24"/>
      <c r="E21" s="24"/>
      <c r="F21" s="24"/>
      <c r="G21" s="24"/>
      <c r="H21" s="24"/>
      <c r="I21" s="24"/>
    </row>
    <row r="22" spans="1:11" s="27" customFormat="1" ht="25.5" customHeight="1" x14ac:dyDescent="0.25">
      <c r="A22" s="26"/>
      <c r="B22" s="26" t="s">
        <v>33</v>
      </c>
      <c r="C22" s="28" t="s">
        <v>34</v>
      </c>
      <c r="D22" s="24">
        <v>24796230</v>
      </c>
      <c r="E22" s="24">
        <v>22486650</v>
      </c>
      <c r="F22" s="24">
        <f>SUM(D22:E22)</f>
        <v>47282880</v>
      </c>
      <c r="G22" s="24">
        <v>1883740</v>
      </c>
      <c r="H22" s="24">
        <v>1224849</v>
      </c>
      <c r="I22" s="24">
        <f t="shared" si="3"/>
        <v>45399140</v>
      </c>
    </row>
    <row r="23" spans="1:11" s="27" customFormat="1" ht="12.75" customHeight="1" x14ac:dyDescent="0.25">
      <c r="A23" s="26"/>
      <c r="B23" s="26" t="s">
        <v>35</v>
      </c>
      <c r="C23" s="26" t="s">
        <v>36</v>
      </c>
      <c r="D23" s="24">
        <v>9855224</v>
      </c>
      <c r="E23" s="24">
        <v>5097646</v>
      </c>
      <c r="F23" s="24">
        <f t="shared" ref="F23:F69" si="4">SUM(D23:E23)</f>
        <v>14952870</v>
      </c>
      <c r="G23" s="24">
        <v>1614276</v>
      </c>
      <c r="H23" s="24">
        <v>1458680</v>
      </c>
      <c r="I23" s="24">
        <f t="shared" si="3"/>
        <v>13338594</v>
      </c>
    </row>
    <row r="24" spans="1:11" s="27" customFormat="1" ht="25.5" customHeight="1" x14ac:dyDescent="0.25">
      <c r="A24" s="26"/>
      <c r="B24" s="26" t="s">
        <v>37</v>
      </c>
      <c r="C24" s="28" t="s">
        <v>38</v>
      </c>
      <c r="D24" s="24">
        <v>241812</v>
      </c>
      <c r="E24" s="29">
        <v>840255</v>
      </c>
      <c r="F24" s="24">
        <f t="shared" si="4"/>
        <v>1082067</v>
      </c>
      <c r="G24" s="24">
        <v>858986</v>
      </c>
      <c r="H24" s="24">
        <v>849402</v>
      </c>
      <c r="I24" s="24">
        <f t="shared" si="3"/>
        <v>223081</v>
      </c>
    </row>
    <row r="25" spans="1:11" s="27" customFormat="1" ht="25.5" customHeight="1" x14ac:dyDescent="0.25">
      <c r="A25" s="26"/>
      <c r="B25" s="26" t="s">
        <v>39</v>
      </c>
      <c r="C25" s="28" t="s">
        <v>40</v>
      </c>
      <c r="D25" s="24">
        <v>3000433</v>
      </c>
      <c r="E25" s="24">
        <v>2057906</v>
      </c>
      <c r="F25" s="24">
        <f t="shared" si="4"/>
        <v>5058339</v>
      </c>
      <c r="G25" s="24">
        <v>324786</v>
      </c>
      <c r="H25" s="24">
        <v>299262</v>
      </c>
      <c r="I25" s="24">
        <f t="shared" si="3"/>
        <v>4733553</v>
      </c>
    </row>
    <row r="26" spans="1:11" s="27" customFormat="1" ht="25.5" customHeight="1" x14ac:dyDescent="0.25">
      <c r="A26" s="26"/>
      <c r="B26" s="26" t="s">
        <v>41</v>
      </c>
      <c r="C26" s="28" t="s">
        <v>42</v>
      </c>
      <c r="D26" s="24">
        <v>165125890</v>
      </c>
      <c r="E26" s="24">
        <v>22903708</v>
      </c>
      <c r="F26" s="24">
        <f t="shared" si="4"/>
        <v>188029598</v>
      </c>
      <c r="G26" s="24">
        <v>751519</v>
      </c>
      <c r="H26" s="24">
        <v>155321</v>
      </c>
      <c r="I26" s="24">
        <f t="shared" si="3"/>
        <v>187278079</v>
      </c>
    </row>
    <row r="27" spans="1:11" s="27" customFormat="1" ht="12.75" customHeight="1" x14ac:dyDescent="0.25">
      <c r="A27" s="26"/>
      <c r="B27" s="26" t="s">
        <v>43</v>
      </c>
      <c r="C27" s="26" t="s">
        <v>44</v>
      </c>
      <c r="D27" s="24">
        <v>24104954</v>
      </c>
      <c r="E27" s="24">
        <v>5143038</v>
      </c>
      <c r="F27" s="24">
        <f t="shared" si="4"/>
        <v>29247992</v>
      </c>
      <c r="G27" s="24">
        <v>8505838</v>
      </c>
      <c r="H27" s="24">
        <v>8352008</v>
      </c>
      <c r="I27" s="24">
        <f t="shared" si="3"/>
        <v>20742154</v>
      </c>
    </row>
    <row r="28" spans="1:11" s="27" customFormat="1" ht="25.5" customHeight="1" x14ac:dyDescent="0.25">
      <c r="A28" s="26"/>
      <c r="B28" s="26" t="s">
        <v>45</v>
      </c>
      <c r="C28" s="28" t="s">
        <v>46</v>
      </c>
      <c r="D28" s="24">
        <v>88190334</v>
      </c>
      <c r="E28" s="24">
        <v>2158479</v>
      </c>
      <c r="F28" s="24">
        <f t="shared" si="4"/>
        <v>90348813</v>
      </c>
      <c r="G28" s="24">
        <v>2163364</v>
      </c>
      <c r="H28" s="24">
        <v>1083636</v>
      </c>
      <c r="I28" s="24">
        <f t="shared" si="3"/>
        <v>88185449</v>
      </c>
    </row>
    <row r="29" spans="1:11" s="27" customFormat="1" ht="12.75" customHeight="1" x14ac:dyDescent="0.25">
      <c r="A29" s="26"/>
      <c r="B29" s="26" t="s">
        <v>47</v>
      </c>
      <c r="C29" s="26" t="s">
        <v>48</v>
      </c>
      <c r="D29" s="24">
        <v>0</v>
      </c>
      <c r="E29" s="24">
        <v>29367</v>
      </c>
      <c r="F29" s="24">
        <f t="shared" si="4"/>
        <v>29367</v>
      </c>
      <c r="G29" s="24">
        <v>0</v>
      </c>
      <c r="H29" s="24">
        <v>0</v>
      </c>
      <c r="I29" s="24">
        <f t="shared" si="3"/>
        <v>29367</v>
      </c>
    </row>
    <row r="30" spans="1:11" s="27" customFormat="1" ht="25.5" customHeight="1" x14ac:dyDescent="0.25">
      <c r="A30" s="26"/>
      <c r="B30" s="26" t="s">
        <v>49</v>
      </c>
      <c r="C30" s="28" t="s">
        <v>50</v>
      </c>
      <c r="D30" s="24">
        <v>16487866</v>
      </c>
      <c r="E30" s="24">
        <v>2551560</v>
      </c>
      <c r="F30" s="24">
        <f t="shared" si="4"/>
        <v>19039426</v>
      </c>
      <c r="G30" s="24">
        <v>3622668</v>
      </c>
      <c r="H30" s="24">
        <v>2245998</v>
      </c>
      <c r="I30" s="24">
        <f t="shared" si="3"/>
        <v>15416758</v>
      </c>
      <c r="K30" s="24"/>
    </row>
    <row r="31" spans="1:11" s="25" customFormat="1" ht="12.75" customHeight="1" x14ac:dyDescent="0.25">
      <c r="A31" s="20" t="s">
        <v>51</v>
      </c>
      <c r="B31" s="21" t="s">
        <v>52</v>
      </c>
      <c r="C31" s="21"/>
      <c r="D31" s="22">
        <f>SUM(D33:D41)</f>
        <v>797303890</v>
      </c>
      <c r="E31" s="22">
        <f>SUM(E33:E41)</f>
        <v>3448484492</v>
      </c>
      <c r="F31" s="22">
        <f t="shared" si="4"/>
        <v>4245788382</v>
      </c>
      <c r="G31" s="22">
        <f t="shared" ref="G31:H31" si="5">SUM(G33:G41)</f>
        <v>1608391251</v>
      </c>
      <c r="H31" s="22">
        <f t="shared" si="5"/>
        <v>1601702555</v>
      </c>
      <c r="I31" s="22">
        <f t="shared" si="3"/>
        <v>2637397131</v>
      </c>
      <c r="J31" s="24"/>
      <c r="K31" s="24"/>
    </row>
    <row r="32" spans="1:11" s="27" customFormat="1" ht="3" customHeight="1" x14ac:dyDescent="0.25">
      <c r="A32" s="26"/>
      <c r="B32" s="26"/>
      <c r="C32" s="26"/>
      <c r="D32" s="24"/>
      <c r="E32" s="24"/>
      <c r="F32" s="24"/>
      <c r="G32" s="24"/>
      <c r="H32" s="24"/>
      <c r="I32" s="24"/>
    </row>
    <row r="33" spans="1:11" s="27" customFormat="1" ht="12.75" customHeight="1" x14ac:dyDescent="0.25">
      <c r="A33" s="26"/>
      <c r="B33" s="26" t="s">
        <v>53</v>
      </c>
      <c r="C33" s="26" t="s">
        <v>54</v>
      </c>
      <c r="D33" s="24">
        <v>179546392</v>
      </c>
      <c r="E33" s="24">
        <v>2758947</v>
      </c>
      <c r="F33" s="24">
        <f t="shared" ref="F33:F41" si="6">SUM(D33:E33)</f>
        <v>182305339</v>
      </c>
      <c r="G33" s="24">
        <v>11005879</v>
      </c>
      <c r="H33" s="24">
        <v>9548420</v>
      </c>
      <c r="I33" s="24">
        <f t="shared" ref="I33:I42" si="7">SUM(F33-G33)</f>
        <v>171299460</v>
      </c>
    </row>
    <row r="34" spans="1:11" s="27" customFormat="1" ht="12.75" customHeight="1" x14ac:dyDescent="0.25">
      <c r="A34" s="26"/>
      <c r="B34" s="26" t="s">
        <v>55</v>
      </c>
      <c r="C34" s="26" t="s">
        <v>56</v>
      </c>
      <c r="D34" s="24">
        <v>21989935</v>
      </c>
      <c r="E34" s="24">
        <v>1219558</v>
      </c>
      <c r="F34" s="24">
        <f t="shared" si="6"/>
        <v>23209493</v>
      </c>
      <c r="G34" s="24">
        <v>4390062</v>
      </c>
      <c r="H34" s="24">
        <v>3929100</v>
      </c>
      <c r="I34" s="24">
        <f t="shared" si="7"/>
        <v>18819431</v>
      </c>
    </row>
    <row r="35" spans="1:11" s="27" customFormat="1" ht="25.5" customHeight="1" x14ac:dyDescent="0.25">
      <c r="A35" s="26"/>
      <c r="B35" s="26" t="s">
        <v>57</v>
      </c>
      <c r="C35" s="28" t="s">
        <v>58</v>
      </c>
      <c r="D35" s="24">
        <v>169150739</v>
      </c>
      <c r="E35" s="24">
        <v>1634924187</v>
      </c>
      <c r="F35" s="24">
        <f t="shared" si="6"/>
        <v>1804074926</v>
      </c>
      <c r="G35" s="24">
        <v>249002183</v>
      </c>
      <c r="H35" s="24">
        <v>247467118</v>
      </c>
      <c r="I35" s="24">
        <f t="shared" si="7"/>
        <v>1555072743</v>
      </c>
    </row>
    <row r="36" spans="1:11" s="27" customFormat="1" ht="12.75" customHeight="1" x14ac:dyDescent="0.25">
      <c r="A36" s="26"/>
      <c r="B36" s="26" t="s">
        <v>59</v>
      </c>
      <c r="C36" s="26" t="s">
        <v>60</v>
      </c>
      <c r="D36" s="24">
        <v>3030012</v>
      </c>
      <c r="E36" s="24">
        <v>2103829</v>
      </c>
      <c r="F36" s="24">
        <f t="shared" si="6"/>
        <v>5133841</v>
      </c>
      <c r="G36" s="24">
        <v>2429716</v>
      </c>
      <c r="H36" s="24">
        <v>1971567</v>
      </c>
      <c r="I36" s="24">
        <f t="shared" si="7"/>
        <v>2704125</v>
      </c>
    </row>
    <row r="37" spans="1:11" s="27" customFormat="1" ht="25.5" customHeight="1" x14ac:dyDescent="0.25">
      <c r="A37" s="26"/>
      <c r="B37" s="26" t="s">
        <v>61</v>
      </c>
      <c r="C37" s="28" t="s">
        <v>62</v>
      </c>
      <c r="D37" s="24">
        <v>88013150</v>
      </c>
      <c r="E37" s="24">
        <v>251070477</v>
      </c>
      <c r="F37" s="24">
        <f t="shared" si="6"/>
        <v>339083627</v>
      </c>
      <c r="G37" s="24">
        <v>4932009</v>
      </c>
      <c r="H37" s="24">
        <v>4020229</v>
      </c>
      <c r="I37" s="24">
        <f t="shared" si="7"/>
        <v>334151618</v>
      </c>
    </row>
    <row r="38" spans="1:11" s="27" customFormat="1" ht="12.75" customHeight="1" x14ac:dyDescent="0.25">
      <c r="A38" s="26"/>
      <c r="B38" s="26" t="s">
        <v>63</v>
      </c>
      <c r="C38" s="26" t="s">
        <v>64</v>
      </c>
      <c r="D38" s="24">
        <v>16177448</v>
      </c>
      <c r="E38" s="24">
        <v>30693059</v>
      </c>
      <c r="F38" s="24">
        <f t="shared" si="6"/>
        <v>46870507</v>
      </c>
      <c r="G38" s="24">
        <v>841135</v>
      </c>
      <c r="H38" s="24">
        <v>805347</v>
      </c>
      <c r="I38" s="24">
        <f t="shared" si="7"/>
        <v>46029372</v>
      </c>
    </row>
    <row r="39" spans="1:11" s="27" customFormat="1" ht="12.75" customHeight="1" x14ac:dyDescent="0.25">
      <c r="A39" s="26"/>
      <c r="B39" s="26" t="s">
        <v>65</v>
      </c>
      <c r="C39" s="26" t="s">
        <v>66</v>
      </c>
      <c r="D39" s="24">
        <v>43904050</v>
      </c>
      <c r="E39" s="24">
        <v>3446177</v>
      </c>
      <c r="F39" s="24">
        <f t="shared" si="6"/>
        <v>47350227</v>
      </c>
      <c r="G39" s="24">
        <v>3122533</v>
      </c>
      <c r="H39" s="24">
        <v>2640386</v>
      </c>
      <c r="I39" s="24">
        <f t="shared" si="7"/>
        <v>44227694</v>
      </c>
    </row>
    <row r="40" spans="1:11" s="27" customFormat="1" ht="12.75" customHeight="1" x14ac:dyDescent="0.25">
      <c r="A40" s="26"/>
      <c r="B40" s="26" t="s">
        <v>67</v>
      </c>
      <c r="C40" s="26" t="s">
        <v>68</v>
      </c>
      <c r="D40" s="24">
        <v>18474045</v>
      </c>
      <c r="E40" s="24">
        <v>52530689</v>
      </c>
      <c r="F40" s="24">
        <f t="shared" si="6"/>
        <v>71004734</v>
      </c>
      <c r="G40" s="24">
        <v>13316474</v>
      </c>
      <c r="H40" s="24">
        <v>13286266</v>
      </c>
      <c r="I40" s="24">
        <f t="shared" si="7"/>
        <v>57688260</v>
      </c>
    </row>
    <row r="41" spans="1:11" s="27" customFormat="1" ht="12.75" customHeight="1" x14ac:dyDescent="0.25">
      <c r="A41" s="26"/>
      <c r="B41" s="26" t="s">
        <v>69</v>
      </c>
      <c r="C41" s="26" t="s">
        <v>70</v>
      </c>
      <c r="D41" s="24">
        <v>257018119</v>
      </c>
      <c r="E41" s="24">
        <v>1469737569</v>
      </c>
      <c r="F41" s="24">
        <f t="shared" si="6"/>
        <v>1726755688</v>
      </c>
      <c r="G41" s="24">
        <v>1319351260</v>
      </c>
      <c r="H41" s="24">
        <v>1318034122</v>
      </c>
      <c r="I41" s="24">
        <f t="shared" si="7"/>
        <v>407404428</v>
      </c>
    </row>
    <row r="42" spans="1:11" s="27" customFormat="1" ht="25.5" customHeight="1" x14ac:dyDescent="0.25">
      <c r="A42" s="30" t="s">
        <v>71</v>
      </c>
      <c r="B42" s="31" t="s">
        <v>72</v>
      </c>
      <c r="C42" s="31"/>
      <c r="D42" s="32">
        <f>SUM(D44:D52)</f>
        <v>119774788</v>
      </c>
      <c r="E42" s="32">
        <f>SUM(E44:E52)</f>
        <v>208713533</v>
      </c>
      <c r="F42" s="32">
        <f>SUM(D42:E42)</f>
        <v>328488321</v>
      </c>
      <c r="G42" s="32">
        <f t="shared" ref="G42:H42" si="8">SUM(G44:G52)</f>
        <v>22136910</v>
      </c>
      <c r="H42" s="32">
        <f t="shared" si="8"/>
        <v>21956910</v>
      </c>
      <c r="I42" s="22">
        <f t="shared" si="7"/>
        <v>306351411</v>
      </c>
      <c r="J42" s="24"/>
      <c r="K42" s="24"/>
    </row>
    <row r="43" spans="1:11" s="27" customFormat="1" ht="3" customHeight="1" x14ac:dyDescent="0.25">
      <c r="A43" s="26"/>
      <c r="B43" s="28"/>
      <c r="C43" s="28"/>
      <c r="D43" s="24"/>
      <c r="E43" s="24"/>
      <c r="F43" s="24"/>
      <c r="G43" s="24"/>
      <c r="H43" s="24"/>
      <c r="I43" s="24"/>
    </row>
    <row r="44" spans="1:11" s="27" customFormat="1" ht="25.5" customHeight="1" x14ac:dyDescent="0.25">
      <c r="A44" s="26"/>
      <c r="B44" s="28" t="s">
        <v>73</v>
      </c>
      <c r="C44" s="28" t="s">
        <v>74</v>
      </c>
      <c r="D44" s="24">
        <v>0</v>
      </c>
      <c r="E44" s="24">
        <v>0</v>
      </c>
      <c r="F44" s="24">
        <f t="shared" ref="F44:F52" si="9">SUM(D44:E44)</f>
        <v>0</v>
      </c>
      <c r="G44" s="24">
        <v>0</v>
      </c>
      <c r="H44" s="24">
        <v>0</v>
      </c>
      <c r="I44" s="24">
        <f t="shared" ref="I44:I53" si="10">SUM(F44-G44)</f>
        <v>0</v>
      </c>
    </row>
    <row r="45" spans="1:11" s="27" customFormat="1" ht="12.75" customHeight="1" x14ac:dyDescent="0.25">
      <c r="A45" s="26"/>
      <c r="B45" s="26" t="s">
        <v>75</v>
      </c>
      <c r="C45" s="26" t="s">
        <v>76</v>
      </c>
      <c r="D45" s="24">
        <v>0</v>
      </c>
      <c r="E45" s="24">
        <v>0</v>
      </c>
      <c r="F45" s="24">
        <f t="shared" si="9"/>
        <v>0</v>
      </c>
      <c r="G45" s="24">
        <v>0</v>
      </c>
      <c r="H45" s="24">
        <v>0</v>
      </c>
      <c r="I45" s="24">
        <f t="shared" si="10"/>
        <v>0</v>
      </c>
    </row>
    <row r="46" spans="1:11" s="27" customFormat="1" ht="12.75" customHeight="1" x14ac:dyDescent="0.25">
      <c r="A46" s="26"/>
      <c r="B46" s="26" t="s">
        <v>77</v>
      </c>
      <c r="C46" s="26" t="s">
        <v>78</v>
      </c>
      <c r="D46" s="24">
        <v>56799597</v>
      </c>
      <c r="E46" s="24">
        <v>9206655</v>
      </c>
      <c r="F46" s="24">
        <f t="shared" si="9"/>
        <v>66006252</v>
      </c>
      <c r="G46" s="24">
        <v>9790797</v>
      </c>
      <c r="H46" s="24">
        <v>9790797</v>
      </c>
      <c r="I46" s="24">
        <f t="shared" si="10"/>
        <v>56215455</v>
      </c>
    </row>
    <row r="47" spans="1:11" s="27" customFormat="1" ht="12.75" customHeight="1" x14ac:dyDescent="0.25">
      <c r="A47" s="26"/>
      <c r="B47" s="26" t="s">
        <v>79</v>
      </c>
      <c r="C47" s="26" t="s">
        <v>80</v>
      </c>
      <c r="D47" s="24">
        <v>62975191</v>
      </c>
      <c r="E47" s="24">
        <v>199506878</v>
      </c>
      <c r="F47" s="24">
        <f t="shared" si="9"/>
        <v>262482069</v>
      </c>
      <c r="G47" s="24">
        <v>12346113</v>
      </c>
      <c r="H47" s="24">
        <v>12166113</v>
      </c>
      <c r="I47" s="24">
        <f t="shared" si="10"/>
        <v>250135956</v>
      </c>
    </row>
    <row r="48" spans="1:11" s="27" customFormat="1" ht="12.75" customHeight="1" x14ac:dyDescent="0.25">
      <c r="A48" s="26"/>
      <c r="B48" s="26" t="s">
        <v>81</v>
      </c>
      <c r="C48" s="26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10"/>
        <v>0</v>
      </c>
    </row>
    <row r="49" spans="1:11" s="27" customFormat="1" ht="25.5" customHeight="1" x14ac:dyDescent="0.25">
      <c r="A49" s="26"/>
      <c r="B49" s="26" t="s">
        <v>83</v>
      </c>
      <c r="C49" s="28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10"/>
        <v>0</v>
      </c>
    </row>
    <row r="50" spans="1:11" s="27" customFormat="1" ht="12.75" customHeight="1" x14ac:dyDescent="0.25">
      <c r="A50" s="26"/>
      <c r="B50" s="26" t="s">
        <v>85</v>
      </c>
      <c r="C50" s="26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10"/>
        <v>0</v>
      </c>
    </row>
    <row r="51" spans="1:11" s="27" customFormat="1" ht="12.75" customHeight="1" x14ac:dyDescent="0.25">
      <c r="A51" s="26"/>
      <c r="B51" s="26" t="s">
        <v>87</v>
      </c>
      <c r="C51" s="26" t="s">
        <v>88</v>
      </c>
      <c r="D51" s="24">
        <v>0</v>
      </c>
      <c r="E51" s="24"/>
      <c r="F51" s="24">
        <f t="shared" si="9"/>
        <v>0</v>
      </c>
      <c r="G51" s="24"/>
      <c r="H51" s="24"/>
      <c r="I51" s="24">
        <f t="shared" si="10"/>
        <v>0</v>
      </c>
    </row>
    <row r="52" spans="1:11" s="27" customFormat="1" ht="12.75" customHeight="1" x14ac:dyDescent="0.25">
      <c r="A52" s="26"/>
      <c r="B52" s="26" t="s">
        <v>89</v>
      </c>
      <c r="C52" s="26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10"/>
        <v>0</v>
      </c>
    </row>
    <row r="53" spans="1:11" s="25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2665426</v>
      </c>
      <c r="E53" s="22">
        <f>SUM(E55:E63)</f>
        <v>104985183</v>
      </c>
      <c r="F53" s="22">
        <f t="shared" si="4"/>
        <v>107650609</v>
      </c>
      <c r="G53" s="22">
        <f t="shared" ref="G53:H53" si="11">SUM(G55:G63)</f>
        <v>27195156</v>
      </c>
      <c r="H53" s="22">
        <f t="shared" si="11"/>
        <v>27195156</v>
      </c>
      <c r="I53" s="22">
        <f t="shared" si="10"/>
        <v>80455453</v>
      </c>
      <c r="J53" s="24"/>
      <c r="K53" s="24"/>
    </row>
    <row r="54" spans="1:11" s="27" customFormat="1" ht="3" customHeight="1" x14ac:dyDescent="0.25">
      <c r="A54" s="26"/>
      <c r="B54" s="26"/>
      <c r="C54" s="26"/>
      <c r="D54" s="24"/>
      <c r="E54" s="24"/>
      <c r="F54" s="24"/>
      <c r="G54" s="24"/>
      <c r="H54" s="24"/>
      <c r="I54" s="24"/>
    </row>
    <row r="55" spans="1:11" s="27" customFormat="1" ht="12.75" customHeight="1" x14ac:dyDescent="0.25">
      <c r="A55" s="26"/>
      <c r="B55" s="26" t="s">
        <v>93</v>
      </c>
      <c r="C55" s="26" t="s">
        <v>94</v>
      </c>
      <c r="D55" s="24">
        <v>1476436</v>
      </c>
      <c r="E55" s="24">
        <v>57237551</v>
      </c>
      <c r="F55" s="24">
        <f t="shared" ref="F55:F63" si="12">SUM(D55:E55)</f>
        <v>58713987</v>
      </c>
      <c r="G55" s="24">
        <v>23961888</v>
      </c>
      <c r="H55" s="24">
        <v>23961888</v>
      </c>
      <c r="I55" s="24">
        <f t="shared" ref="I55:I64" si="13">SUM(F55-G55)</f>
        <v>34752099</v>
      </c>
    </row>
    <row r="56" spans="1:11" s="27" customFormat="1" ht="12.75" customHeight="1" x14ac:dyDescent="0.25">
      <c r="A56" s="26"/>
      <c r="B56" s="26" t="s">
        <v>95</v>
      </c>
      <c r="C56" s="26" t="s">
        <v>96</v>
      </c>
      <c r="D56" s="24">
        <v>0</v>
      </c>
      <c r="E56" s="24">
        <v>33901034</v>
      </c>
      <c r="F56" s="24">
        <f t="shared" si="12"/>
        <v>33901034</v>
      </c>
      <c r="G56" s="24">
        <v>0</v>
      </c>
      <c r="H56" s="24">
        <v>0</v>
      </c>
      <c r="I56" s="24">
        <f t="shared" si="13"/>
        <v>33901034</v>
      </c>
    </row>
    <row r="57" spans="1:11" s="27" customFormat="1" ht="12.75" customHeight="1" x14ac:dyDescent="0.25">
      <c r="A57" s="26"/>
      <c r="B57" s="26" t="s">
        <v>97</v>
      </c>
      <c r="C57" s="26" t="s">
        <v>98</v>
      </c>
      <c r="D57" s="24">
        <v>0</v>
      </c>
      <c r="E57" s="24">
        <v>116074</v>
      </c>
      <c r="F57" s="24">
        <f t="shared" si="12"/>
        <v>116074</v>
      </c>
      <c r="G57" s="24">
        <v>0</v>
      </c>
      <c r="H57" s="24">
        <v>0</v>
      </c>
      <c r="I57" s="24">
        <f t="shared" si="13"/>
        <v>116074</v>
      </c>
    </row>
    <row r="58" spans="1:11" s="27" customFormat="1" ht="12.75" customHeight="1" x14ac:dyDescent="0.25">
      <c r="A58" s="26"/>
      <c r="B58" s="26" t="s">
        <v>99</v>
      </c>
      <c r="C58" s="26" t="s">
        <v>100</v>
      </c>
      <c r="D58" s="24">
        <v>1188990</v>
      </c>
      <c r="E58" s="24">
        <v>5850836</v>
      </c>
      <c r="F58" s="24">
        <f t="shared" si="12"/>
        <v>7039826</v>
      </c>
      <c r="G58" s="24">
        <v>0</v>
      </c>
      <c r="H58" s="24">
        <v>0</v>
      </c>
      <c r="I58" s="24">
        <f t="shared" si="13"/>
        <v>7039826</v>
      </c>
    </row>
    <row r="59" spans="1:11" s="27" customFormat="1" ht="12.75" customHeight="1" x14ac:dyDescent="0.25">
      <c r="A59" s="26"/>
      <c r="B59" s="26" t="s">
        <v>101</v>
      </c>
      <c r="C59" s="26" t="s">
        <v>102</v>
      </c>
      <c r="D59" s="24">
        <v>0</v>
      </c>
      <c r="E59" s="24">
        <v>0</v>
      </c>
      <c r="F59" s="24">
        <f t="shared" si="12"/>
        <v>0</v>
      </c>
      <c r="G59" s="24">
        <v>0</v>
      </c>
      <c r="H59" s="24">
        <v>0</v>
      </c>
      <c r="I59" s="24">
        <f t="shared" si="13"/>
        <v>0</v>
      </c>
    </row>
    <row r="60" spans="1:11" s="27" customFormat="1" ht="12.75" customHeight="1" x14ac:dyDescent="0.25">
      <c r="A60" s="26"/>
      <c r="B60" s="26" t="s">
        <v>103</v>
      </c>
      <c r="C60" s="26" t="s">
        <v>104</v>
      </c>
      <c r="D60" s="24">
        <v>0</v>
      </c>
      <c r="E60" s="24">
        <v>0</v>
      </c>
      <c r="F60" s="24">
        <f t="shared" si="12"/>
        <v>0</v>
      </c>
      <c r="G60" s="24">
        <v>0</v>
      </c>
      <c r="H60" s="24">
        <v>0</v>
      </c>
      <c r="I60" s="24">
        <f t="shared" si="13"/>
        <v>0</v>
      </c>
    </row>
    <row r="61" spans="1:11" s="27" customFormat="1" ht="12.75" customHeight="1" x14ac:dyDescent="0.25">
      <c r="A61" s="26"/>
      <c r="B61" s="26" t="s">
        <v>105</v>
      </c>
      <c r="C61" s="26" t="s">
        <v>106</v>
      </c>
      <c r="D61" s="24">
        <v>0</v>
      </c>
      <c r="E61" s="24">
        <v>0</v>
      </c>
      <c r="F61" s="24">
        <f t="shared" si="12"/>
        <v>0</v>
      </c>
      <c r="G61" s="24">
        <v>0</v>
      </c>
      <c r="H61" s="24">
        <v>0</v>
      </c>
      <c r="I61" s="24">
        <f t="shared" si="13"/>
        <v>0</v>
      </c>
    </row>
    <row r="62" spans="1:11" s="27" customFormat="1" ht="12.75" customHeight="1" x14ac:dyDescent="0.25">
      <c r="A62" s="26"/>
      <c r="B62" s="26" t="s">
        <v>107</v>
      </c>
      <c r="C62" s="26" t="s">
        <v>108</v>
      </c>
      <c r="D62" s="24">
        <v>0</v>
      </c>
      <c r="E62" s="24">
        <v>0</v>
      </c>
      <c r="F62" s="24">
        <f t="shared" si="12"/>
        <v>0</v>
      </c>
      <c r="G62" s="24">
        <v>0</v>
      </c>
      <c r="H62" s="24">
        <v>0</v>
      </c>
      <c r="I62" s="24">
        <f t="shared" si="13"/>
        <v>0</v>
      </c>
    </row>
    <row r="63" spans="1:11" s="27" customFormat="1" ht="12.75" customHeight="1" x14ac:dyDescent="0.25">
      <c r="A63" s="26"/>
      <c r="B63" s="26" t="s">
        <v>109</v>
      </c>
      <c r="C63" s="26" t="s">
        <v>110</v>
      </c>
      <c r="D63" s="24">
        <v>0</v>
      </c>
      <c r="E63" s="24">
        <v>7879688</v>
      </c>
      <c r="F63" s="24">
        <f t="shared" si="12"/>
        <v>7879688</v>
      </c>
      <c r="G63" s="24">
        <v>3233268</v>
      </c>
      <c r="H63" s="24">
        <v>3233268</v>
      </c>
      <c r="I63" s="24">
        <f t="shared" si="13"/>
        <v>4646420</v>
      </c>
    </row>
    <row r="64" spans="1:11" s="25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970000</v>
      </c>
      <c r="E64" s="22">
        <f>SUM(E66:E68)</f>
        <v>1001399796</v>
      </c>
      <c r="F64" s="22">
        <f t="shared" si="4"/>
        <v>1002369796</v>
      </c>
      <c r="G64" s="22">
        <f t="shared" ref="G64:H64" si="14">SUM(G66:G68)</f>
        <v>238629649</v>
      </c>
      <c r="H64" s="22">
        <f t="shared" si="14"/>
        <v>238629649</v>
      </c>
      <c r="I64" s="22">
        <f t="shared" si="13"/>
        <v>763740147</v>
      </c>
      <c r="J64" s="24"/>
    </row>
    <row r="65" spans="1:9" s="27" customFormat="1" ht="3" customHeight="1" x14ac:dyDescent="0.25">
      <c r="A65" s="26"/>
      <c r="B65" s="26"/>
      <c r="C65" s="26"/>
      <c r="D65" s="24"/>
      <c r="E65" s="24"/>
      <c r="F65" s="24"/>
      <c r="G65" s="24"/>
      <c r="H65" s="24"/>
      <c r="I65" s="24"/>
    </row>
    <row r="66" spans="1:9" s="27" customFormat="1" ht="12.75" customHeight="1" x14ac:dyDescent="0.25">
      <c r="A66" s="26"/>
      <c r="B66" s="26" t="s">
        <v>113</v>
      </c>
      <c r="C66" s="26" t="s">
        <v>114</v>
      </c>
      <c r="D66" s="24">
        <v>970000</v>
      </c>
      <c r="E66" s="24">
        <v>1001163510</v>
      </c>
      <c r="F66" s="24">
        <f t="shared" ref="F66:F68" si="15">SUM(D66:E66)</f>
        <v>1002133510</v>
      </c>
      <c r="G66" s="24">
        <v>238629649</v>
      </c>
      <c r="H66" s="24">
        <v>238629649</v>
      </c>
      <c r="I66" s="24">
        <f t="shared" ref="I66:I69" si="16">SUM(F66-G66)</f>
        <v>763503861</v>
      </c>
    </row>
    <row r="67" spans="1:9" s="27" customFormat="1" ht="12.75" customHeight="1" x14ac:dyDescent="0.25">
      <c r="A67" s="26"/>
      <c r="B67" s="26" t="s">
        <v>115</v>
      </c>
      <c r="C67" s="26" t="s">
        <v>116</v>
      </c>
      <c r="D67" s="24">
        <v>0</v>
      </c>
      <c r="E67" s="24">
        <v>236286</v>
      </c>
      <c r="F67" s="24">
        <f t="shared" si="15"/>
        <v>236286</v>
      </c>
      <c r="G67" s="24">
        <v>0</v>
      </c>
      <c r="H67" s="24">
        <v>0</v>
      </c>
      <c r="I67" s="24">
        <f t="shared" si="16"/>
        <v>236286</v>
      </c>
    </row>
    <row r="68" spans="1:9" s="27" customFormat="1" ht="12.75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5"/>
        <v>0</v>
      </c>
      <c r="G68" s="34">
        <v>0</v>
      </c>
      <c r="H68" s="34">
        <v>0</v>
      </c>
      <c r="I68" s="34">
        <f t="shared" si="16"/>
        <v>0</v>
      </c>
    </row>
    <row r="69" spans="1:9" s="25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541752646</v>
      </c>
      <c r="E69" s="22">
        <f>SUM(E71:E78)</f>
        <v>-50688172</v>
      </c>
      <c r="F69" s="22">
        <f t="shared" si="4"/>
        <v>491064474</v>
      </c>
      <c r="G69" s="22">
        <f t="shared" ref="G69:H69" si="17">SUM(G71:G78)</f>
        <v>118388729</v>
      </c>
      <c r="H69" s="22">
        <f t="shared" si="17"/>
        <v>118388729</v>
      </c>
      <c r="I69" s="22">
        <f t="shared" si="16"/>
        <v>372675745</v>
      </c>
    </row>
    <row r="70" spans="1:9" s="27" customFormat="1" ht="3" customHeight="1" x14ac:dyDescent="0.25">
      <c r="A70" s="26"/>
      <c r="B70" s="26"/>
      <c r="C70" s="26"/>
      <c r="D70" s="24"/>
      <c r="E70" s="24"/>
      <c r="F70" s="24"/>
      <c r="G70" s="24"/>
      <c r="H70" s="24"/>
      <c r="I70" s="24"/>
    </row>
    <row r="71" spans="1:9" s="27" customFormat="1" ht="25.5" customHeight="1" x14ac:dyDescent="0.25">
      <c r="A71" s="26"/>
      <c r="B71" s="26" t="s">
        <v>121</v>
      </c>
      <c r="C71" s="28" t="s">
        <v>122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f t="shared" ref="I71:I79" si="18">SUM(F71-G71)</f>
        <v>0</v>
      </c>
    </row>
    <row r="72" spans="1:9" s="35" customFormat="1" ht="12.75" customHeight="1" x14ac:dyDescent="0.25">
      <c r="A72" s="26"/>
      <c r="B72" s="26" t="s">
        <v>123</v>
      </c>
      <c r="C72" s="26" t="s">
        <v>124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f t="shared" si="18"/>
        <v>0</v>
      </c>
    </row>
    <row r="73" spans="1:9" s="35" customFormat="1" ht="12.75" customHeight="1" x14ac:dyDescent="0.25">
      <c r="A73" s="26"/>
      <c r="B73" s="26" t="s">
        <v>125</v>
      </c>
      <c r="C73" s="26" t="s">
        <v>126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f t="shared" si="18"/>
        <v>0</v>
      </c>
    </row>
    <row r="74" spans="1:9" s="27" customFormat="1" ht="12.75" customHeight="1" x14ac:dyDescent="0.25">
      <c r="A74" s="26"/>
      <c r="B74" s="26" t="s">
        <v>127</v>
      </c>
      <c r="C74" s="26" t="s">
        <v>128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f t="shared" si="18"/>
        <v>0</v>
      </c>
    </row>
    <row r="75" spans="1:9" s="27" customFormat="1" ht="25.5" customHeight="1" x14ac:dyDescent="0.25">
      <c r="A75" s="26"/>
      <c r="B75" s="26" t="s">
        <v>129</v>
      </c>
      <c r="C75" s="28" t="s">
        <v>130</v>
      </c>
      <c r="D75" s="24">
        <v>471064474</v>
      </c>
      <c r="E75" s="24">
        <v>0</v>
      </c>
      <c r="F75" s="24">
        <f t="shared" ref="F75" si="19">SUM(D75:E75)</f>
        <v>471064474</v>
      </c>
      <c r="G75" s="24">
        <v>118388729</v>
      </c>
      <c r="H75" s="24">
        <v>118388729</v>
      </c>
      <c r="I75" s="24">
        <f t="shared" si="18"/>
        <v>352675745</v>
      </c>
    </row>
    <row r="76" spans="1:9" s="27" customFormat="1" ht="12.75" customHeight="1" x14ac:dyDescent="0.25">
      <c r="A76" s="26"/>
      <c r="B76" s="26"/>
      <c r="C76" s="26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f t="shared" si="18"/>
        <v>0</v>
      </c>
    </row>
    <row r="77" spans="1:9" s="27" customFormat="1" ht="12.75" customHeight="1" x14ac:dyDescent="0.25">
      <c r="A77" s="26"/>
      <c r="B77" s="26" t="s">
        <v>132</v>
      </c>
      <c r="C77" s="26" t="s">
        <v>133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18"/>
        <v>0</v>
      </c>
    </row>
    <row r="78" spans="1:9" s="27" customFormat="1" ht="25.5" customHeight="1" x14ac:dyDescent="0.25">
      <c r="A78" s="26"/>
      <c r="B78" s="26" t="s">
        <v>134</v>
      </c>
      <c r="C78" s="28" t="s">
        <v>135</v>
      </c>
      <c r="D78" s="24">
        <v>70688172</v>
      </c>
      <c r="E78" s="24">
        <v>-50688172</v>
      </c>
      <c r="F78" s="24">
        <f t="shared" ref="F78:F91" si="20">SUM(D78:E78)</f>
        <v>20000000</v>
      </c>
      <c r="G78" s="24">
        <v>0</v>
      </c>
      <c r="H78" s="24">
        <v>0</v>
      </c>
      <c r="I78" s="24">
        <f t="shared" si="18"/>
        <v>20000000</v>
      </c>
    </row>
    <row r="79" spans="1:9" s="25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>SUM(E81:E83)</f>
        <v>0</v>
      </c>
      <c r="F79" s="22">
        <f t="shared" si="20"/>
        <v>0</v>
      </c>
      <c r="G79" s="22">
        <f t="shared" ref="G79:H79" si="21">SUM(G81:G83)</f>
        <v>0</v>
      </c>
      <c r="H79" s="22">
        <f t="shared" si="21"/>
        <v>0</v>
      </c>
      <c r="I79" s="22">
        <f t="shared" si="18"/>
        <v>0</v>
      </c>
    </row>
    <row r="80" spans="1:9" s="27" customFormat="1" ht="3" customHeight="1" x14ac:dyDescent="0.25">
      <c r="A80" s="26"/>
      <c r="B80" s="26"/>
      <c r="C80" s="26"/>
      <c r="D80" s="24"/>
      <c r="E80" s="24"/>
      <c r="F80" s="24"/>
      <c r="G80" s="24"/>
      <c r="H80" s="24"/>
      <c r="I80" s="24"/>
    </row>
    <row r="81" spans="1:11" s="27" customFormat="1" ht="12.75" customHeight="1" x14ac:dyDescent="0.25">
      <c r="A81" s="26"/>
      <c r="B81" s="26" t="s">
        <v>138</v>
      </c>
      <c r="C81" s="26" t="s">
        <v>139</v>
      </c>
      <c r="D81" s="24">
        <v>0</v>
      </c>
      <c r="E81" s="24">
        <v>0</v>
      </c>
      <c r="F81" s="24">
        <f t="shared" si="20"/>
        <v>0</v>
      </c>
      <c r="G81" s="24">
        <v>0</v>
      </c>
      <c r="H81" s="24">
        <v>0</v>
      </c>
      <c r="I81" s="24">
        <f t="shared" ref="I81:I84" si="22">SUM(F81-G81)</f>
        <v>0</v>
      </c>
    </row>
    <row r="82" spans="1:11" s="27" customFormat="1" ht="12.75" customHeight="1" x14ac:dyDescent="0.25">
      <c r="A82" s="26"/>
      <c r="B82" s="26" t="s">
        <v>140</v>
      </c>
      <c r="C82" s="26" t="s">
        <v>141</v>
      </c>
      <c r="D82" s="24">
        <v>0</v>
      </c>
      <c r="E82" s="24">
        <v>0</v>
      </c>
      <c r="F82" s="24">
        <f t="shared" si="20"/>
        <v>0</v>
      </c>
      <c r="G82" s="24">
        <v>0</v>
      </c>
      <c r="H82" s="24">
        <v>0</v>
      </c>
      <c r="I82" s="24">
        <f t="shared" si="22"/>
        <v>0</v>
      </c>
    </row>
    <row r="83" spans="1:11" s="27" customFormat="1" ht="12.75" customHeight="1" x14ac:dyDescent="0.25">
      <c r="A83" s="26"/>
      <c r="B83" s="26" t="s">
        <v>142</v>
      </c>
      <c r="C83" s="26" t="s">
        <v>143</v>
      </c>
      <c r="D83" s="24">
        <v>0</v>
      </c>
      <c r="E83" s="24">
        <v>0</v>
      </c>
      <c r="F83" s="24">
        <f t="shared" si="20"/>
        <v>0</v>
      </c>
      <c r="G83" s="24">
        <v>0</v>
      </c>
      <c r="H83" s="24">
        <v>0</v>
      </c>
      <c r="I83" s="24">
        <f t="shared" si="22"/>
        <v>0</v>
      </c>
    </row>
    <row r="84" spans="1:11" s="25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>SUM(E86:E92)</f>
        <v>0</v>
      </c>
      <c r="F84" s="22">
        <f t="shared" si="20"/>
        <v>0</v>
      </c>
      <c r="G84" s="22">
        <f t="shared" ref="G84:H84" si="23">SUM(G86:G92)</f>
        <v>0</v>
      </c>
      <c r="H84" s="22">
        <f t="shared" si="23"/>
        <v>0</v>
      </c>
      <c r="I84" s="22">
        <f t="shared" si="22"/>
        <v>0</v>
      </c>
    </row>
    <row r="85" spans="1:11" s="27" customFormat="1" ht="3" customHeight="1" x14ac:dyDescent="0.25">
      <c r="A85" s="26"/>
      <c r="B85" s="26"/>
      <c r="C85" s="26"/>
      <c r="D85" s="24"/>
      <c r="E85" s="24"/>
      <c r="F85" s="24"/>
      <c r="G85" s="24"/>
      <c r="H85" s="24"/>
      <c r="I85" s="24"/>
    </row>
    <row r="86" spans="1:11" s="27" customFormat="1" ht="12.75" customHeight="1" x14ac:dyDescent="0.25">
      <c r="A86" s="26"/>
      <c r="B86" s="26" t="s">
        <v>146</v>
      </c>
      <c r="C86" s="26" t="s">
        <v>147</v>
      </c>
      <c r="D86" s="24">
        <v>0</v>
      </c>
      <c r="E86" s="24">
        <v>0</v>
      </c>
      <c r="F86" s="24">
        <f t="shared" si="20"/>
        <v>0</v>
      </c>
      <c r="G86" s="24">
        <v>0</v>
      </c>
      <c r="H86" s="24">
        <v>0</v>
      </c>
      <c r="I86" s="24">
        <f t="shared" ref="I86:I92" si="24">SUM(F86-G86)</f>
        <v>0</v>
      </c>
    </row>
    <row r="87" spans="1:11" s="27" customFormat="1" ht="12.75" customHeight="1" x14ac:dyDescent="0.25">
      <c r="A87" s="26"/>
      <c r="B87" s="26" t="s">
        <v>148</v>
      </c>
      <c r="C87" s="26" t="s">
        <v>149</v>
      </c>
      <c r="D87" s="24">
        <v>0</v>
      </c>
      <c r="E87" s="24">
        <v>0</v>
      </c>
      <c r="F87" s="24">
        <f t="shared" si="20"/>
        <v>0</v>
      </c>
      <c r="G87" s="24">
        <v>0</v>
      </c>
      <c r="H87" s="24">
        <v>0</v>
      </c>
      <c r="I87" s="24">
        <f t="shared" si="24"/>
        <v>0</v>
      </c>
    </row>
    <row r="88" spans="1:11" s="27" customFormat="1" ht="12.75" customHeight="1" x14ac:dyDescent="0.25">
      <c r="A88" s="26"/>
      <c r="B88" s="26" t="s">
        <v>150</v>
      </c>
      <c r="C88" s="26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24"/>
        <v>0</v>
      </c>
    </row>
    <row r="89" spans="1:11" s="27" customFormat="1" ht="12.75" customHeight="1" x14ac:dyDescent="0.25">
      <c r="A89" s="26"/>
      <c r="B89" s="26" t="s">
        <v>152</v>
      </c>
      <c r="C89" s="26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24"/>
        <v>0</v>
      </c>
    </row>
    <row r="90" spans="1:11" s="27" customFormat="1" ht="12.75" customHeight="1" x14ac:dyDescent="0.25">
      <c r="A90" s="26"/>
      <c r="B90" s="26" t="s">
        <v>154</v>
      </c>
      <c r="C90" s="26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24"/>
        <v>0</v>
      </c>
    </row>
    <row r="91" spans="1:11" s="27" customFormat="1" ht="12.75" customHeight="1" x14ac:dyDescent="0.25">
      <c r="A91" s="26"/>
      <c r="B91" s="26" t="s">
        <v>156</v>
      </c>
      <c r="C91" s="26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24"/>
        <v>0</v>
      </c>
    </row>
    <row r="92" spans="1:11" s="27" customFormat="1" ht="25.5" customHeight="1" x14ac:dyDescent="0.25">
      <c r="A92" s="26"/>
      <c r="B92" s="26" t="s">
        <v>158</v>
      </c>
      <c r="C92" s="28" t="s">
        <v>159</v>
      </c>
      <c r="D92" s="24">
        <v>0</v>
      </c>
      <c r="E92" s="24">
        <v>0</v>
      </c>
      <c r="F92" s="24">
        <f>SUM(D92:E92)</f>
        <v>0</v>
      </c>
      <c r="G92" s="24">
        <v>0</v>
      </c>
      <c r="H92" s="24">
        <v>0</v>
      </c>
      <c r="I92" s="24">
        <f t="shared" si="24"/>
        <v>0</v>
      </c>
    </row>
    <row r="93" spans="1:11" s="27" customFormat="1" ht="6" customHeight="1" x14ac:dyDescent="0.25">
      <c r="A93" s="26"/>
      <c r="B93" s="26"/>
      <c r="C93" s="26"/>
      <c r="D93" s="36"/>
      <c r="E93" s="36"/>
      <c r="F93" s="24"/>
      <c r="G93" s="29"/>
      <c r="H93" s="36" t="s">
        <v>160</v>
      </c>
      <c r="I93" s="24"/>
    </row>
    <row r="94" spans="1:11" s="19" customFormat="1" ht="15.95" customHeight="1" thickBot="1" x14ac:dyDescent="0.3">
      <c r="A94" s="15" t="s">
        <v>161</v>
      </c>
      <c r="B94" s="15"/>
      <c r="C94" s="15"/>
      <c r="D94" s="16">
        <f>SUM(D95,D104,D115,D126,D137,D148,D153,D163,D168)</f>
        <v>19340418910</v>
      </c>
      <c r="E94" s="16">
        <f>SUM(E95,E104,E115,E126,E137,E148,E153,E163,E168)</f>
        <v>351174494</v>
      </c>
      <c r="F94" s="16">
        <f>SUM(D94:E94)</f>
        <v>19691593404</v>
      </c>
      <c r="G94" s="16">
        <f t="shared" ref="G94:H94" si="25">SUM(G95,G104,G115,G126,G137,G148,G153,G163,G168)</f>
        <v>1396105514</v>
      </c>
      <c r="H94" s="16">
        <f t="shared" si="25"/>
        <v>1318403725</v>
      </c>
      <c r="I94" s="16">
        <f t="shared" ref="I94:I95" si="26">SUM(F94-G94)</f>
        <v>18295487890</v>
      </c>
      <c r="J94" s="17"/>
      <c r="K94" s="18"/>
    </row>
    <row r="95" spans="1:11" s="25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9318713708</v>
      </c>
      <c r="E95" s="22">
        <f>SUM(E97:E103)</f>
        <v>136729226</v>
      </c>
      <c r="F95" s="22">
        <f t="shared" ref="F95" si="27">SUM(D95:E95)</f>
        <v>9455442934</v>
      </c>
      <c r="G95" s="22">
        <f t="shared" ref="G95" si="28">SUM(G97:G103)</f>
        <v>1051428750</v>
      </c>
      <c r="H95" s="22">
        <f>SUM(H97:H103)</f>
        <v>977110752</v>
      </c>
      <c r="I95" s="22">
        <f t="shared" si="26"/>
        <v>8404014184</v>
      </c>
      <c r="J95" s="24"/>
      <c r="K95" s="18"/>
    </row>
    <row r="96" spans="1:11" s="27" customFormat="1" ht="3" customHeight="1" x14ac:dyDescent="0.25">
      <c r="A96" s="26"/>
      <c r="B96" s="26"/>
      <c r="C96" s="26"/>
      <c r="D96" s="24"/>
      <c r="E96" s="24"/>
      <c r="F96" s="24"/>
      <c r="G96" s="24"/>
      <c r="H96" s="24"/>
      <c r="I96" s="24"/>
    </row>
    <row r="97" spans="1:11" s="27" customFormat="1" ht="25.5" customHeight="1" x14ac:dyDescent="0.25">
      <c r="A97" s="26"/>
      <c r="B97" s="26" t="s">
        <v>17</v>
      </c>
      <c r="C97" s="28" t="s">
        <v>18</v>
      </c>
      <c r="D97" s="24">
        <v>3176716436</v>
      </c>
      <c r="E97" s="24">
        <v>27297903</v>
      </c>
      <c r="F97" s="24">
        <f>SUM(D97:E97)</f>
        <v>3204014339</v>
      </c>
      <c r="G97" s="24">
        <v>620303222</v>
      </c>
      <c r="H97" s="24">
        <v>572268722</v>
      </c>
      <c r="I97" s="24">
        <f t="shared" ref="I97:I104" si="29">SUM(F97-G97)</f>
        <v>2583711117</v>
      </c>
    </row>
    <row r="98" spans="1:11" s="27" customFormat="1" ht="25.5" customHeight="1" x14ac:dyDescent="0.25">
      <c r="A98" s="26"/>
      <c r="B98" s="26" t="s">
        <v>19</v>
      </c>
      <c r="C98" s="28" t="s">
        <v>20</v>
      </c>
      <c r="D98" s="24">
        <v>2243129195</v>
      </c>
      <c r="E98" s="24">
        <v>62630677</v>
      </c>
      <c r="F98" s="24">
        <f t="shared" ref="F98:F103" si="30">SUM(D98:E98)</f>
        <v>2305759872</v>
      </c>
      <c r="G98" s="24">
        <v>28920204</v>
      </c>
      <c r="H98" s="24">
        <v>27579105</v>
      </c>
      <c r="I98" s="24">
        <f t="shared" si="29"/>
        <v>2276839668</v>
      </c>
    </row>
    <row r="99" spans="1:11" s="27" customFormat="1" ht="12.75" customHeight="1" x14ac:dyDescent="0.25">
      <c r="A99" s="26"/>
      <c r="B99" s="26" t="s">
        <v>21</v>
      </c>
      <c r="C99" s="26" t="s">
        <v>22</v>
      </c>
      <c r="D99" s="24">
        <v>2095012644</v>
      </c>
      <c r="E99" s="24">
        <v>23568485</v>
      </c>
      <c r="F99" s="24">
        <f t="shared" si="30"/>
        <v>2118581129</v>
      </c>
      <c r="G99" s="24">
        <v>262210729</v>
      </c>
      <c r="H99" s="24">
        <v>259881521</v>
      </c>
      <c r="I99" s="24">
        <f t="shared" si="29"/>
        <v>1856370400</v>
      </c>
    </row>
    <row r="100" spans="1:11" s="27" customFormat="1" ht="12.75" customHeight="1" x14ac:dyDescent="0.25">
      <c r="A100" s="26"/>
      <c r="B100" s="26" t="s">
        <v>23</v>
      </c>
      <c r="C100" s="26" t="s">
        <v>24</v>
      </c>
      <c r="D100" s="24">
        <v>1105823520</v>
      </c>
      <c r="E100" s="24">
        <v>17566111</v>
      </c>
      <c r="F100" s="24">
        <f t="shared" si="30"/>
        <v>1123389631</v>
      </c>
      <c r="G100" s="24">
        <v>97048992</v>
      </c>
      <c r="H100" s="24">
        <v>76440696</v>
      </c>
      <c r="I100" s="24">
        <f t="shared" si="29"/>
        <v>1026340639</v>
      </c>
    </row>
    <row r="101" spans="1:11" s="27" customFormat="1" ht="12.75" customHeight="1" x14ac:dyDescent="0.25">
      <c r="A101" s="26"/>
      <c r="B101" s="26" t="s">
        <v>25</v>
      </c>
      <c r="C101" s="26" t="s">
        <v>26</v>
      </c>
      <c r="D101" s="24">
        <v>292798477</v>
      </c>
      <c r="E101" s="24">
        <v>6744921</v>
      </c>
      <c r="F101" s="24">
        <f t="shared" si="30"/>
        <v>299543398</v>
      </c>
      <c r="G101" s="24">
        <v>25835922</v>
      </c>
      <c r="H101" s="24">
        <v>23888832</v>
      </c>
      <c r="I101" s="24">
        <f t="shared" si="29"/>
        <v>273707476</v>
      </c>
    </row>
    <row r="102" spans="1:11" s="27" customFormat="1" ht="12.75" customHeight="1" x14ac:dyDescent="0.25">
      <c r="A102" s="26"/>
      <c r="B102" s="26" t="s">
        <v>27</v>
      </c>
      <c r="C102" s="26" t="s">
        <v>28</v>
      </c>
      <c r="D102" s="24">
        <v>0</v>
      </c>
      <c r="E102" s="24">
        <v>0</v>
      </c>
      <c r="F102" s="24">
        <f t="shared" si="30"/>
        <v>0</v>
      </c>
      <c r="G102" s="24">
        <v>0</v>
      </c>
      <c r="H102" s="24">
        <v>0</v>
      </c>
      <c r="I102" s="24">
        <f t="shared" si="29"/>
        <v>0</v>
      </c>
    </row>
    <row r="103" spans="1:11" s="27" customFormat="1" ht="12.75" customHeight="1" x14ac:dyDescent="0.25">
      <c r="A103" s="26"/>
      <c r="B103" s="26" t="s">
        <v>29</v>
      </c>
      <c r="C103" s="26" t="s">
        <v>30</v>
      </c>
      <c r="D103" s="24">
        <v>405233436</v>
      </c>
      <c r="E103" s="24">
        <v>-1078871</v>
      </c>
      <c r="F103" s="24">
        <f t="shared" si="30"/>
        <v>404154565</v>
      </c>
      <c r="G103" s="24">
        <v>17109681</v>
      </c>
      <c r="H103" s="24">
        <v>17051876</v>
      </c>
      <c r="I103" s="24">
        <f t="shared" si="29"/>
        <v>387044884</v>
      </c>
    </row>
    <row r="104" spans="1:11" s="25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4837253051</v>
      </c>
      <c r="E104" s="22">
        <f>SUM(E106:E114)</f>
        <v>-22021503</v>
      </c>
      <c r="F104" s="22">
        <f t="shared" ref="F104" si="31">SUM(D104:E104)</f>
        <v>4815231548</v>
      </c>
      <c r="G104" s="22">
        <f t="shared" ref="G104" si="32">SUM(G106:G114)</f>
        <v>118878145</v>
      </c>
      <c r="H104" s="22">
        <f>SUM(H106:H114)</f>
        <v>117893909</v>
      </c>
      <c r="I104" s="22">
        <f t="shared" si="29"/>
        <v>4696353403</v>
      </c>
      <c r="J104" s="24"/>
      <c r="K104" s="18"/>
    </row>
    <row r="105" spans="1:11" s="27" customFormat="1" ht="3" customHeight="1" x14ac:dyDescent="0.25">
      <c r="A105" s="26"/>
      <c r="B105" s="26"/>
      <c r="C105" s="26"/>
      <c r="D105" s="24"/>
      <c r="E105" s="24"/>
      <c r="F105" s="24"/>
      <c r="G105" s="24"/>
      <c r="H105" s="24"/>
      <c r="I105" s="24"/>
    </row>
    <row r="106" spans="1:11" s="27" customFormat="1" ht="25.5" customHeight="1" x14ac:dyDescent="0.25">
      <c r="A106" s="26"/>
      <c r="B106" s="26" t="s">
        <v>33</v>
      </c>
      <c r="C106" s="28" t="s">
        <v>34</v>
      </c>
      <c r="D106" s="24">
        <v>1820272728</v>
      </c>
      <c r="E106" s="24">
        <v>4713388</v>
      </c>
      <c r="F106" s="24">
        <f t="shared" ref="F106:F115" si="33">SUM(D106:E106)</f>
        <v>1824986116</v>
      </c>
      <c r="G106" s="24">
        <v>1541132</v>
      </c>
      <c r="H106" s="24">
        <v>978823</v>
      </c>
      <c r="I106" s="24">
        <f t="shared" ref="I106:I115" si="34">SUM(F106-G106)</f>
        <v>1823444984</v>
      </c>
    </row>
    <row r="107" spans="1:11" s="27" customFormat="1" ht="12.75" customHeight="1" x14ac:dyDescent="0.25">
      <c r="A107" s="26"/>
      <c r="B107" s="26" t="s">
        <v>35</v>
      </c>
      <c r="C107" s="26" t="s">
        <v>36</v>
      </c>
      <c r="D107" s="24">
        <v>1107767592</v>
      </c>
      <c r="E107" s="24">
        <v>23917</v>
      </c>
      <c r="F107" s="24">
        <f t="shared" si="33"/>
        <v>1107791509</v>
      </c>
      <c r="G107" s="24">
        <v>104296748</v>
      </c>
      <c r="H107" s="24">
        <v>104228014</v>
      </c>
      <c r="I107" s="24">
        <f t="shared" si="34"/>
        <v>1003494761</v>
      </c>
    </row>
    <row r="108" spans="1:11" s="27" customFormat="1" ht="25.5" customHeight="1" x14ac:dyDescent="0.25">
      <c r="A108" s="26"/>
      <c r="B108" s="26" t="s">
        <v>37</v>
      </c>
      <c r="C108" s="28" t="s">
        <v>38</v>
      </c>
      <c r="D108" s="24">
        <v>15012360</v>
      </c>
      <c r="E108" s="24">
        <v>-1260</v>
      </c>
      <c r="F108" s="24">
        <f t="shared" si="33"/>
        <v>15011100</v>
      </c>
      <c r="G108" s="24">
        <v>5992560</v>
      </c>
      <c r="H108" s="24">
        <v>5992560</v>
      </c>
      <c r="I108" s="24">
        <f t="shared" si="34"/>
        <v>9018540</v>
      </c>
    </row>
    <row r="109" spans="1:11" s="27" customFormat="1" ht="25.5" customHeight="1" x14ac:dyDescent="0.25">
      <c r="A109" s="26"/>
      <c r="B109" s="26" t="s">
        <v>39</v>
      </c>
      <c r="C109" s="28" t="s">
        <v>40</v>
      </c>
      <c r="D109" s="24">
        <v>21977039</v>
      </c>
      <c r="E109" s="24">
        <v>-4651813</v>
      </c>
      <c r="F109" s="24">
        <f t="shared" si="33"/>
        <v>17325226</v>
      </c>
      <c r="G109" s="24">
        <v>2016364</v>
      </c>
      <c r="H109" s="24">
        <v>2011555</v>
      </c>
      <c r="I109" s="24">
        <f t="shared" si="34"/>
        <v>15308862</v>
      </c>
    </row>
    <row r="110" spans="1:11" s="27" customFormat="1" ht="25.5" customHeight="1" x14ac:dyDescent="0.25">
      <c r="A110" s="26"/>
      <c r="B110" s="26" t="s">
        <v>41</v>
      </c>
      <c r="C110" s="28" t="s">
        <v>42</v>
      </c>
      <c r="D110" s="24">
        <v>1705293116</v>
      </c>
      <c r="E110" s="24">
        <v>70179</v>
      </c>
      <c r="F110" s="24">
        <f t="shared" si="33"/>
        <v>1705363295</v>
      </c>
      <c r="G110" s="24">
        <v>138085</v>
      </c>
      <c r="H110" s="24">
        <v>0</v>
      </c>
      <c r="I110" s="24">
        <f t="shared" si="34"/>
        <v>1705225210</v>
      </c>
    </row>
    <row r="111" spans="1:11" s="27" customFormat="1" ht="12.75" customHeight="1" x14ac:dyDescent="0.25">
      <c r="A111" s="26"/>
      <c r="B111" s="26" t="s">
        <v>43</v>
      </c>
      <c r="C111" s="26" t="s">
        <v>44</v>
      </c>
      <c r="D111" s="24">
        <v>71357637</v>
      </c>
      <c r="E111" s="24">
        <v>-1928257</v>
      </c>
      <c r="F111" s="24">
        <f t="shared" si="33"/>
        <v>69429380</v>
      </c>
      <c r="G111" s="24">
        <v>4060883</v>
      </c>
      <c r="H111" s="24">
        <v>3887103</v>
      </c>
      <c r="I111" s="24">
        <f t="shared" si="34"/>
        <v>65368497</v>
      </c>
    </row>
    <row r="112" spans="1:11" s="27" customFormat="1" ht="25.5" customHeight="1" x14ac:dyDescent="0.25">
      <c r="A112" s="26"/>
      <c r="B112" s="26" t="s">
        <v>45</v>
      </c>
      <c r="C112" s="28" t="s">
        <v>46</v>
      </c>
      <c r="D112" s="24">
        <v>69972345</v>
      </c>
      <c r="E112" s="24">
        <v>-20305993</v>
      </c>
      <c r="F112" s="24">
        <f t="shared" si="33"/>
        <v>49666352</v>
      </c>
      <c r="G112" s="24">
        <v>334158</v>
      </c>
      <c r="H112" s="24">
        <v>334029</v>
      </c>
      <c r="I112" s="24">
        <f t="shared" si="34"/>
        <v>49332194</v>
      </c>
    </row>
    <row r="113" spans="1:11" s="27" customFormat="1" ht="12.75" customHeight="1" x14ac:dyDescent="0.25">
      <c r="A113" s="26"/>
      <c r="B113" s="26" t="s">
        <v>47</v>
      </c>
      <c r="C113" s="26" t="s">
        <v>48</v>
      </c>
      <c r="D113" s="24">
        <v>4727186</v>
      </c>
      <c r="E113" s="24">
        <v>-12202</v>
      </c>
      <c r="F113" s="24">
        <f t="shared" si="33"/>
        <v>4714984</v>
      </c>
      <c r="G113" s="24">
        <v>0</v>
      </c>
      <c r="H113" s="24">
        <v>0</v>
      </c>
      <c r="I113" s="24">
        <f t="shared" si="34"/>
        <v>4714984</v>
      </c>
    </row>
    <row r="114" spans="1:11" s="27" customFormat="1" ht="25.5" customHeight="1" x14ac:dyDescent="0.25">
      <c r="A114" s="26"/>
      <c r="B114" s="26" t="s">
        <v>49</v>
      </c>
      <c r="C114" s="28" t="s">
        <v>50</v>
      </c>
      <c r="D114" s="24">
        <v>20873048</v>
      </c>
      <c r="E114" s="24">
        <v>70538</v>
      </c>
      <c r="F114" s="24">
        <f t="shared" si="33"/>
        <v>20943586</v>
      </c>
      <c r="G114" s="24">
        <v>498215</v>
      </c>
      <c r="H114" s="24">
        <v>461825</v>
      </c>
      <c r="I114" s="24">
        <f t="shared" si="34"/>
        <v>20445371</v>
      </c>
    </row>
    <row r="115" spans="1:11" s="25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2050854809</v>
      </c>
      <c r="E115" s="22">
        <f>SUM(E117:E125)</f>
        <v>-16523625</v>
      </c>
      <c r="F115" s="22">
        <f t="shared" si="33"/>
        <v>2034331184</v>
      </c>
      <c r="G115" s="22">
        <f t="shared" ref="G115:H115" si="35">SUM(G117:G125)</f>
        <v>13863744</v>
      </c>
      <c r="H115" s="22">
        <f t="shared" si="35"/>
        <v>11637087</v>
      </c>
      <c r="I115" s="22">
        <f t="shared" si="34"/>
        <v>2020467440</v>
      </c>
      <c r="J115" s="24"/>
      <c r="K115" s="18"/>
    </row>
    <row r="116" spans="1:11" s="27" customFormat="1" ht="3" customHeight="1" x14ac:dyDescent="0.25">
      <c r="A116" s="26"/>
      <c r="B116" s="26"/>
      <c r="C116" s="26"/>
      <c r="D116" s="37"/>
      <c r="E116" s="37"/>
      <c r="F116" s="24"/>
      <c r="G116" s="37"/>
      <c r="H116" s="37"/>
      <c r="I116" s="24"/>
    </row>
    <row r="117" spans="1:11" s="27" customFormat="1" ht="12.75" customHeight="1" x14ac:dyDescent="0.25">
      <c r="A117" s="26"/>
      <c r="B117" s="26" t="s">
        <v>53</v>
      </c>
      <c r="C117" s="26" t="s">
        <v>54</v>
      </c>
      <c r="D117" s="24">
        <v>79573073</v>
      </c>
      <c r="E117" s="24">
        <v>-19162293</v>
      </c>
      <c r="F117" s="24">
        <f t="shared" ref="F117:F125" si="36">SUM(D117:E117)</f>
        <v>60410780</v>
      </c>
      <c r="G117" s="24">
        <v>1361151</v>
      </c>
      <c r="H117" s="24">
        <v>1008172</v>
      </c>
      <c r="I117" s="24">
        <f t="shared" ref="I117:I126" si="37">SUM(F117-G117)</f>
        <v>59049629</v>
      </c>
    </row>
    <row r="118" spans="1:11" s="27" customFormat="1" ht="12.75" customHeight="1" x14ac:dyDescent="0.25">
      <c r="A118" s="26"/>
      <c r="B118" s="26" t="s">
        <v>55</v>
      </c>
      <c r="C118" s="26" t="s">
        <v>56</v>
      </c>
      <c r="D118" s="24">
        <v>56373239</v>
      </c>
      <c r="E118" s="24">
        <v>-43600</v>
      </c>
      <c r="F118" s="24">
        <f t="shared" si="36"/>
        <v>56329639</v>
      </c>
      <c r="G118" s="24">
        <v>3595778</v>
      </c>
      <c r="H118" s="24">
        <v>3297293</v>
      </c>
      <c r="I118" s="24">
        <f t="shared" si="37"/>
        <v>52733861</v>
      </c>
    </row>
    <row r="119" spans="1:11" s="27" customFormat="1" ht="25.5" customHeight="1" x14ac:dyDescent="0.25">
      <c r="A119" s="26"/>
      <c r="B119" s="26" t="s">
        <v>57</v>
      </c>
      <c r="C119" s="28" t="s">
        <v>58</v>
      </c>
      <c r="D119" s="24">
        <v>698472095</v>
      </c>
      <c r="E119" s="24">
        <v>3921872</v>
      </c>
      <c r="F119" s="24">
        <f t="shared" si="36"/>
        <v>702393967</v>
      </c>
      <c r="G119" s="24">
        <v>2831543</v>
      </c>
      <c r="H119" s="24">
        <v>2031917</v>
      </c>
      <c r="I119" s="24">
        <f t="shared" si="37"/>
        <v>699562424</v>
      </c>
    </row>
    <row r="120" spans="1:11" s="27" customFormat="1" ht="12.75" customHeight="1" x14ac:dyDescent="0.25">
      <c r="A120" s="26"/>
      <c r="B120" s="26" t="s">
        <v>59</v>
      </c>
      <c r="C120" s="28" t="s">
        <v>60</v>
      </c>
      <c r="D120" s="24">
        <v>6650659</v>
      </c>
      <c r="E120" s="24">
        <v>61500</v>
      </c>
      <c r="F120" s="24">
        <f t="shared" si="36"/>
        <v>6712159</v>
      </c>
      <c r="G120" s="24">
        <v>214790</v>
      </c>
      <c r="H120" s="24">
        <v>186790</v>
      </c>
      <c r="I120" s="24">
        <f t="shared" si="37"/>
        <v>6497369</v>
      </c>
    </row>
    <row r="121" spans="1:11" s="27" customFormat="1" ht="25.5" customHeight="1" x14ac:dyDescent="0.25">
      <c r="A121" s="26"/>
      <c r="B121" s="26" t="s">
        <v>61</v>
      </c>
      <c r="C121" s="28" t="s">
        <v>62</v>
      </c>
      <c r="D121" s="24">
        <v>885047875</v>
      </c>
      <c r="E121" s="24">
        <v>510672</v>
      </c>
      <c r="F121" s="24">
        <f t="shared" si="36"/>
        <v>885558547</v>
      </c>
      <c r="G121" s="24">
        <v>3149197</v>
      </c>
      <c r="H121" s="24">
        <v>2781960</v>
      </c>
      <c r="I121" s="24">
        <f t="shared" si="37"/>
        <v>882409350</v>
      </c>
    </row>
    <row r="122" spans="1:11" s="27" customFormat="1" ht="12.75" customHeight="1" x14ac:dyDescent="0.25">
      <c r="A122" s="26"/>
      <c r="B122" s="26" t="s">
        <v>63</v>
      </c>
      <c r="C122" s="26" t="s">
        <v>64</v>
      </c>
      <c r="D122" s="24">
        <v>3154032</v>
      </c>
      <c r="E122" s="24">
        <v>0</v>
      </c>
      <c r="F122" s="24">
        <f t="shared" si="36"/>
        <v>3154032</v>
      </c>
      <c r="G122" s="24">
        <v>223197</v>
      </c>
      <c r="H122" s="24">
        <v>223197</v>
      </c>
      <c r="I122" s="24">
        <f t="shared" si="37"/>
        <v>2930835</v>
      </c>
    </row>
    <row r="123" spans="1:11" s="27" customFormat="1" ht="12.75" customHeight="1" x14ac:dyDescent="0.25">
      <c r="A123" s="26"/>
      <c r="B123" s="26" t="s">
        <v>65</v>
      </c>
      <c r="C123" s="26" t="s">
        <v>66</v>
      </c>
      <c r="D123" s="24">
        <v>280937747</v>
      </c>
      <c r="E123" s="24">
        <v>-1783896</v>
      </c>
      <c r="F123" s="24">
        <f t="shared" si="36"/>
        <v>279153851</v>
      </c>
      <c r="G123" s="24">
        <v>2107635</v>
      </c>
      <c r="H123" s="24">
        <v>1728506</v>
      </c>
      <c r="I123" s="24">
        <f t="shared" si="37"/>
        <v>277046216</v>
      </c>
    </row>
    <row r="124" spans="1:11" s="27" customFormat="1" ht="12.75" customHeight="1" x14ac:dyDescent="0.25">
      <c r="A124" s="26"/>
      <c r="B124" s="26" t="s">
        <v>67</v>
      </c>
      <c r="C124" s="26" t="s">
        <v>68</v>
      </c>
      <c r="D124" s="24">
        <v>36188776</v>
      </c>
      <c r="E124" s="24">
        <v>-116969</v>
      </c>
      <c r="F124" s="24">
        <f t="shared" si="36"/>
        <v>36071807</v>
      </c>
      <c r="G124" s="24">
        <v>329176</v>
      </c>
      <c r="H124" s="24">
        <v>329176</v>
      </c>
      <c r="I124" s="24">
        <f t="shared" si="37"/>
        <v>35742631</v>
      </c>
    </row>
    <row r="125" spans="1:11" s="27" customFormat="1" ht="12.75" customHeight="1" x14ac:dyDescent="0.25">
      <c r="A125" s="33"/>
      <c r="B125" s="33" t="s">
        <v>69</v>
      </c>
      <c r="C125" s="33" t="s">
        <v>70</v>
      </c>
      <c r="D125" s="34">
        <v>4457313</v>
      </c>
      <c r="E125" s="34">
        <v>89089</v>
      </c>
      <c r="F125" s="34">
        <f t="shared" si="36"/>
        <v>4546402</v>
      </c>
      <c r="G125" s="34">
        <v>51277</v>
      </c>
      <c r="H125" s="34">
        <v>50076</v>
      </c>
      <c r="I125" s="34">
        <f t="shared" si="37"/>
        <v>4495125</v>
      </c>
    </row>
    <row r="126" spans="1:11" s="27" customFormat="1" ht="25.5" customHeight="1" x14ac:dyDescent="0.25">
      <c r="A126" s="30" t="s">
        <v>71</v>
      </c>
      <c r="B126" s="31" t="s">
        <v>72</v>
      </c>
      <c r="C126" s="31"/>
      <c r="D126" s="32">
        <f>SUM(D128:D136)</f>
        <v>380410396</v>
      </c>
      <c r="E126" s="32">
        <f>SUM(E128:E136)</f>
        <v>-20234590</v>
      </c>
      <c r="F126" s="32">
        <f>SUM(D126:E126)</f>
        <v>360175806</v>
      </c>
      <c r="G126" s="32">
        <f t="shared" ref="G126:H126" si="38">SUM(G128:G136)</f>
        <v>17609779</v>
      </c>
      <c r="H126" s="32">
        <f t="shared" si="38"/>
        <v>17609779</v>
      </c>
      <c r="I126" s="22">
        <f t="shared" si="37"/>
        <v>342566027</v>
      </c>
      <c r="J126" s="24"/>
      <c r="K126" s="18"/>
    </row>
    <row r="127" spans="1:11" s="27" customFormat="1" ht="3" customHeight="1" x14ac:dyDescent="0.25">
      <c r="A127" s="26"/>
      <c r="B127" s="26"/>
      <c r="C127" s="26"/>
      <c r="D127" s="24"/>
      <c r="E127" s="24"/>
      <c r="F127" s="24"/>
      <c r="G127" s="24"/>
      <c r="H127" s="24"/>
      <c r="I127" s="24"/>
    </row>
    <row r="128" spans="1:11" s="27" customFormat="1" ht="25.5" customHeight="1" x14ac:dyDescent="0.25">
      <c r="A128" s="26"/>
      <c r="B128" s="26" t="s">
        <v>73</v>
      </c>
      <c r="C128" s="28" t="s">
        <v>74</v>
      </c>
      <c r="D128" s="24">
        <v>0</v>
      </c>
      <c r="E128" s="24">
        <v>0</v>
      </c>
      <c r="F128" s="24">
        <f t="shared" ref="F128:F168" si="39">SUM(D128:E128)</f>
        <v>0</v>
      </c>
      <c r="G128" s="24">
        <v>0</v>
      </c>
      <c r="H128" s="24">
        <v>0</v>
      </c>
      <c r="I128" s="24">
        <f t="shared" ref="I128:I137" si="40">SUM(F128-G128)</f>
        <v>0</v>
      </c>
    </row>
    <row r="129" spans="1:11" s="27" customFormat="1" ht="12.75" customHeight="1" x14ac:dyDescent="0.25">
      <c r="A129" s="26"/>
      <c r="B129" s="26" t="s">
        <v>75</v>
      </c>
      <c r="C129" s="26" t="s">
        <v>76</v>
      </c>
      <c r="D129" s="24">
        <v>0</v>
      </c>
      <c r="E129" s="24">
        <v>0</v>
      </c>
      <c r="F129" s="24">
        <f t="shared" si="39"/>
        <v>0</v>
      </c>
      <c r="G129" s="24">
        <v>0</v>
      </c>
      <c r="H129" s="24">
        <v>0</v>
      </c>
      <c r="I129" s="24">
        <f t="shared" si="40"/>
        <v>0</v>
      </c>
    </row>
    <row r="130" spans="1:11" s="27" customFormat="1" ht="12.75" customHeight="1" x14ac:dyDescent="0.25">
      <c r="A130" s="26"/>
      <c r="B130" s="26" t="s">
        <v>77</v>
      </c>
      <c r="C130" s="26" t="s">
        <v>78</v>
      </c>
      <c r="D130" s="24">
        <v>49317616</v>
      </c>
      <c r="E130" s="24">
        <v>726586</v>
      </c>
      <c r="F130" s="24">
        <f t="shared" si="39"/>
        <v>50044202</v>
      </c>
      <c r="G130" s="24">
        <v>4614049</v>
      </c>
      <c r="H130" s="24">
        <v>4614049</v>
      </c>
      <c r="I130" s="24">
        <f t="shared" si="40"/>
        <v>45430153</v>
      </c>
    </row>
    <row r="131" spans="1:11" s="27" customFormat="1" ht="12.75" customHeight="1" x14ac:dyDescent="0.25">
      <c r="A131" s="26"/>
      <c r="B131" s="26" t="s">
        <v>79</v>
      </c>
      <c r="C131" s="26" t="s">
        <v>80</v>
      </c>
      <c r="D131" s="24">
        <v>331092780</v>
      </c>
      <c r="E131" s="24">
        <v>-20961176</v>
      </c>
      <c r="F131" s="24">
        <f t="shared" si="39"/>
        <v>310131604</v>
      </c>
      <c r="G131" s="24">
        <v>12995730</v>
      </c>
      <c r="H131" s="24">
        <v>12995730</v>
      </c>
      <c r="I131" s="24">
        <f t="shared" si="40"/>
        <v>297135874</v>
      </c>
    </row>
    <row r="132" spans="1:11" s="35" customFormat="1" ht="12.75" customHeight="1" x14ac:dyDescent="0.25">
      <c r="A132" s="26"/>
      <c r="B132" s="26" t="s">
        <v>81</v>
      </c>
      <c r="C132" s="26" t="s">
        <v>82</v>
      </c>
      <c r="D132" s="24">
        <v>0</v>
      </c>
      <c r="E132" s="24">
        <v>0</v>
      </c>
      <c r="F132" s="24">
        <f t="shared" si="39"/>
        <v>0</v>
      </c>
      <c r="G132" s="24">
        <v>0</v>
      </c>
      <c r="H132" s="24">
        <v>0</v>
      </c>
      <c r="I132" s="24">
        <f t="shared" si="40"/>
        <v>0</v>
      </c>
    </row>
    <row r="133" spans="1:11" s="35" customFormat="1" ht="25.5" customHeight="1" x14ac:dyDescent="0.25">
      <c r="A133" s="26"/>
      <c r="B133" s="26" t="s">
        <v>83</v>
      </c>
      <c r="C133" s="28" t="s">
        <v>84</v>
      </c>
      <c r="D133" s="24">
        <v>0</v>
      </c>
      <c r="E133" s="24">
        <v>0</v>
      </c>
      <c r="F133" s="24">
        <f t="shared" si="39"/>
        <v>0</v>
      </c>
      <c r="G133" s="24">
        <v>0</v>
      </c>
      <c r="H133" s="24">
        <v>0</v>
      </c>
      <c r="I133" s="24">
        <f t="shared" si="40"/>
        <v>0</v>
      </c>
    </row>
    <row r="134" spans="1:11" s="27" customFormat="1" ht="12.75" customHeight="1" x14ac:dyDescent="0.25">
      <c r="A134" s="38"/>
      <c r="B134" s="38" t="s">
        <v>85</v>
      </c>
      <c r="C134" s="38" t="s">
        <v>86</v>
      </c>
      <c r="D134" s="24">
        <v>0</v>
      </c>
      <c r="E134" s="24">
        <v>0</v>
      </c>
      <c r="F134" s="24">
        <f t="shared" si="39"/>
        <v>0</v>
      </c>
      <c r="G134" s="24">
        <v>0</v>
      </c>
      <c r="H134" s="24">
        <v>0</v>
      </c>
      <c r="I134" s="24">
        <f t="shared" si="40"/>
        <v>0</v>
      </c>
    </row>
    <row r="135" spans="1:11" s="27" customFormat="1" ht="12.75" customHeight="1" x14ac:dyDescent="0.25">
      <c r="A135" s="38"/>
      <c r="B135" s="38" t="s">
        <v>87</v>
      </c>
      <c r="C135" s="38" t="s">
        <v>88</v>
      </c>
      <c r="D135" s="24">
        <v>0</v>
      </c>
      <c r="E135" s="24">
        <v>0</v>
      </c>
      <c r="F135" s="24">
        <f t="shared" si="39"/>
        <v>0</v>
      </c>
      <c r="G135" s="24">
        <v>0</v>
      </c>
      <c r="H135" s="24">
        <v>0</v>
      </c>
      <c r="I135" s="24">
        <f t="shared" si="40"/>
        <v>0</v>
      </c>
    </row>
    <row r="136" spans="1:11" s="27" customFormat="1" ht="12.75" customHeight="1" x14ac:dyDescent="0.25">
      <c r="A136" s="38"/>
      <c r="B136" s="38" t="s">
        <v>89</v>
      </c>
      <c r="C136" s="38" t="s">
        <v>90</v>
      </c>
      <c r="D136" s="24">
        <v>0</v>
      </c>
      <c r="E136" s="24">
        <v>0</v>
      </c>
      <c r="F136" s="24">
        <f t="shared" si="39"/>
        <v>0</v>
      </c>
      <c r="G136" s="24">
        <v>0</v>
      </c>
      <c r="H136" s="24">
        <v>0</v>
      </c>
      <c r="I136" s="24">
        <f t="shared" si="40"/>
        <v>0</v>
      </c>
    </row>
    <row r="137" spans="1:11" s="25" customFormat="1" ht="12.75" customHeight="1" x14ac:dyDescent="0.25">
      <c r="A137" s="39" t="s">
        <v>91</v>
      </c>
      <c r="B137" s="40" t="s">
        <v>92</v>
      </c>
      <c r="C137" s="40"/>
      <c r="D137" s="41">
        <f>SUM(D139:D147)</f>
        <v>44038184</v>
      </c>
      <c r="E137" s="41">
        <f>SUM(E139:E147)</f>
        <v>22227081</v>
      </c>
      <c r="F137" s="41">
        <f t="shared" si="39"/>
        <v>66265265</v>
      </c>
      <c r="G137" s="41">
        <f t="shared" ref="G137:H137" si="41">SUM(G139:G147)</f>
        <v>0</v>
      </c>
      <c r="H137" s="41">
        <f t="shared" si="41"/>
        <v>0</v>
      </c>
      <c r="I137" s="41">
        <f t="shared" si="40"/>
        <v>66265265</v>
      </c>
      <c r="J137" s="24"/>
      <c r="K137" s="18"/>
    </row>
    <row r="138" spans="1:11" s="27" customFormat="1" ht="3" customHeight="1" x14ac:dyDescent="0.25">
      <c r="A138" s="38"/>
      <c r="B138" s="38"/>
      <c r="C138" s="38"/>
      <c r="D138" s="24"/>
      <c r="E138" s="24"/>
      <c r="F138" s="24"/>
      <c r="G138" s="24"/>
      <c r="H138" s="24"/>
      <c r="I138" s="24"/>
    </row>
    <row r="139" spans="1:11" s="27" customFormat="1" ht="12.75" customHeight="1" x14ac:dyDescent="0.25">
      <c r="A139" s="38"/>
      <c r="B139" s="38" t="s">
        <v>93</v>
      </c>
      <c r="C139" s="38" t="s">
        <v>94</v>
      </c>
      <c r="D139" s="24">
        <v>819899</v>
      </c>
      <c r="E139" s="24">
        <v>434160</v>
      </c>
      <c r="F139" s="24">
        <f t="shared" ref="F139:F147" si="42">SUM(D139:E139)</f>
        <v>1254059</v>
      </c>
      <c r="G139" s="24">
        <v>0</v>
      </c>
      <c r="H139" s="24">
        <v>0</v>
      </c>
      <c r="I139" s="24">
        <f t="shared" ref="I139:I148" si="43">SUM(F139-G139)</f>
        <v>1254059</v>
      </c>
    </row>
    <row r="140" spans="1:11" s="27" customFormat="1" ht="12.75" customHeight="1" x14ac:dyDescent="0.25">
      <c r="A140" s="38"/>
      <c r="B140" s="38" t="s">
        <v>95</v>
      </c>
      <c r="C140" s="38" t="s">
        <v>96</v>
      </c>
      <c r="D140" s="24">
        <v>212000</v>
      </c>
      <c r="E140" s="24">
        <v>19500</v>
      </c>
      <c r="F140" s="24">
        <f t="shared" si="42"/>
        <v>231500</v>
      </c>
      <c r="G140" s="24">
        <v>0</v>
      </c>
      <c r="H140" s="24">
        <v>0</v>
      </c>
      <c r="I140" s="24">
        <f t="shared" si="43"/>
        <v>231500</v>
      </c>
    </row>
    <row r="141" spans="1:11" s="27" customFormat="1" ht="12.75" customHeight="1" x14ac:dyDescent="0.25">
      <c r="A141" s="38"/>
      <c r="B141" s="38" t="s">
        <v>97</v>
      </c>
      <c r="C141" s="38" t="s">
        <v>98</v>
      </c>
      <c r="D141" s="24">
        <v>0</v>
      </c>
      <c r="E141" s="24">
        <v>18734000</v>
      </c>
      <c r="F141" s="24">
        <f t="shared" si="42"/>
        <v>18734000</v>
      </c>
      <c r="G141" s="24">
        <v>0</v>
      </c>
      <c r="H141" s="24">
        <v>0</v>
      </c>
      <c r="I141" s="24">
        <f t="shared" si="43"/>
        <v>18734000</v>
      </c>
    </row>
    <row r="142" spans="1:11" s="27" customFormat="1" ht="12.75" customHeight="1" x14ac:dyDescent="0.25">
      <c r="A142" s="38"/>
      <c r="B142" s="38" t="s">
        <v>99</v>
      </c>
      <c r="C142" s="38" t="s">
        <v>100</v>
      </c>
      <c r="D142" s="24">
        <v>40529472</v>
      </c>
      <c r="E142" s="24">
        <v>3868906</v>
      </c>
      <c r="F142" s="24">
        <f t="shared" si="42"/>
        <v>44398378</v>
      </c>
      <c r="G142" s="24">
        <v>0</v>
      </c>
      <c r="H142" s="24">
        <v>0</v>
      </c>
      <c r="I142" s="24">
        <f t="shared" si="43"/>
        <v>44398378</v>
      </c>
    </row>
    <row r="143" spans="1:11" s="27" customFormat="1" ht="12.75" customHeight="1" x14ac:dyDescent="0.25">
      <c r="A143" s="38"/>
      <c r="B143" s="38" t="s">
        <v>101</v>
      </c>
      <c r="C143" s="38" t="s">
        <v>102</v>
      </c>
      <c r="D143" s="24">
        <v>0</v>
      </c>
      <c r="E143" s="24">
        <v>0</v>
      </c>
      <c r="F143" s="24">
        <f t="shared" si="42"/>
        <v>0</v>
      </c>
      <c r="G143" s="24">
        <v>0</v>
      </c>
      <c r="H143" s="24">
        <v>0</v>
      </c>
      <c r="I143" s="24">
        <f t="shared" si="43"/>
        <v>0</v>
      </c>
    </row>
    <row r="144" spans="1:11" s="27" customFormat="1" ht="12.75" customHeight="1" x14ac:dyDescent="0.25">
      <c r="A144" s="38"/>
      <c r="B144" s="38" t="s">
        <v>103</v>
      </c>
      <c r="C144" s="38" t="s">
        <v>104</v>
      </c>
      <c r="D144" s="24">
        <v>184246</v>
      </c>
      <c r="E144" s="24">
        <v>39834</v>
      </c>
      <c r="F144" s="24">
        <f t="shared" si="42"/>
        <v>224080</v>
      </c>
      <c r="G144" s="24">
        <v>0</v>
      </c>
      <c r="H144" s="24">
        <v>0</v>
      </c>
      <c r="I144" s="24">
        <f t="shared" si="43"/>
        <v>224080</v>
      </c>
    </row>
    <row r="145" spans="1:11" s="27" customFormat="1" ht="12.75" customHeight="1" x14ac:dyDescent="0.25">
      <c r="A145" s="38"/>
      <c r="B145" s="38" t="s">
        <v>105</v>
      </c>
      <c r="C145" s="38" t="s">
        <v>106</v>
      </c>
      <c r="D145" s="24">
        <v>0</v>
      </c>
      <c r="E145" s="24">
        <v>0</v>
      </c>
      <c r="F145" s="24">
        <f t="shared" si="42"/>
        <v>0</v>
      </c>
      <c r="G145" s="24">
        <v>0</v>
      </c>
      <c r="H145" s="24">
        <v>0</v>
      </c>
      <c r="I145" s="24">
        <f t="shared" si="43"/>
        <v>0</v>
      </c>
    </row>
    <row r="146" spans="1:11" s="27" customFormat="1" ht="12.75" customHeight="1" x14ac:dyDescent="0.25">
      <c r="A146" s="38"/>
      <c r="B146" s="38" t="s">
        <v>107</v>
      </c>
      <c r="C146" s="38" t="s">
        <v>108</v>
      </c>
      <c r="D146" s="24">
        <v>0</v>
      </c>
      <c r="E146" s="24">
        <v>0</v>
      </c>
      <c r="F146" s="24">
        <f t="shared" si="42"/>
        <v>0</v>
      </c>
      <c r="G146" s="24">
        <v>0</v>
      </c>
      <c r="H146" s="24">
        <v>0</v>
      </c>
      <c r="I146" s="24">
        <f t="shared" si="43"/>
        <v>0</v>
      </c>
    </row>
    <row r="147" spans="1:11" s="27" customFormat="1" ht="12.75" customHeight="1" x14ac:dyDescent="0.25">
      <c r="A147" s="38"/>
      <c r="B147" s="38" t="s">
        <v>109</v>
      </c>
      <c r="C147" s="38" t="s">
        <v>110</v>
      </c>
      <c r="D147" s="24">
        <v>2292567</v>
      </c>
      <c r="E147" s="24">
        <v>-869319</v>
      </c>
      <c r="F147" s="24">
        <f t="shared" si="42"/>
        <v>1423248</v>
      </c>
      <c r="G147" s="24">
        <v>0</v>
      </c>
      <c r="H147" s="24">
        <v>0</v>
      </c>
      <c r="I147" s="24">
        <f t="shared" si="43"/>
        <v>1423248</v>
      </c>
    </row>
    <row r="148" spans="1:11" s="25" customFormat="1" ht="12.75" customHeight="1" x14ac:dyDescent="0.25">
      <c r="A148" s="39" t="s">
        <v>111</v>
      </c>
      <c r="B148" s="40" t="s">
        <v>112</v>
      </c>
      <c r="C148" s="40"/>
      <c r="D148" s="41">
        <f>SUM(D150:D152)</f>
        <v>2709148762</v>
      </c>
      <c r="E148" s="41">
        <f>SUM(E150:E152)</f>
        <v>250997905</v>
      </c>
      <c r="F148" s="41">
        <f t="shared" si="39"/>
        <v>2960146667</v>
      </c>
      <c r="G148" s="41">
        <f>SUM(G150:G152)</f>
        <v>194325096</v>
      </c>
      <c r="H148" s="41">
        <f>SUM(H150:H152)</f>
        <v>194152198</v>
      </c>
      <c r="I148" s="41">
        <f t="shared" si="43"/>
        <v>2765821571</v>
      </c>
      <c r="J148" s="24"/>
      <c r="K148" s="18"/>
    </row>
    <row r="149" spans="1:11" s="27" customFormat="1" ht="3" customHeight="1" x14ac:dyDescent="0.25">
      <c r="A149" s="38"/>
      <c r="B149" s="38"/>
      <c r="C149" s="38"/>
      <c r="D149" s="24"/>
      <c r="E149" s="24"/>
      <c r="F149" s="24"/>
      <c r="G149" s="24"/>
      <c r="H149" s="24"/>
      <c r="I149" s="24"/>
    </row>
    <row r="150" spans="1:11" s="27" customFormat="1" ht="12.75" customHeight="1" x14ac:dyDescent="0.25">
      <c r="A150" s="38"/>
      <c r="B150" s="38" t="s">
        <v>113</v>
      </c>
      <c r="C150" s="38" t="s">
        <v>114</v>
      </c>
      <c r="D150" s="24">
        <v>2093871295</v>
      </c>
      <c r="E150" s="24">
        <v>107429766</v>
      </c>
      <c r="F150" s="24">
        <f t="shared" ref="F150:F152" si="44">SUM(D150:E150)</f>
        <v>2201301061</v>
      </c>
      <c r="G150" s="24">
        <v>101347888</v>
      </c>
      <c r="H150" s="24">
        <v>101347888</v>
      </c>
      <c r="I150" s="24">
        <f t="shared" ref="I150:I153" si="45">SUM(F150-G150)</f>
        <v>2099953173</v>
      </c>
    </row>
    <row r="151" spans="1:11" s="27" customFormat="1" ht="12.75" customHeight="1" x14ac:dyDescent="0.25">
      <c r="A151" s="38"/>
      <c r="B151" s="38" t="s">
        <v>115</v>
      </c>
      <c r="C151" s="38" t="s">
        <v>116</v>
      </c>
      <c r="D151" s="24">
        <v>615277466.99999988</v>
      </c>
      <c r="E151" s="24">
        <v>143568139</v>
      </c>
      <c r="F151" s="24">
        <f t="shared" si="44"/>
        <v>758845605.99999988</v>
      </c>
      <c r="G151" s="24">
        <v>92977208</v>
      </c>
      <c r="H151" s="24">
        <v>92804310</v>
      </c>
      <c r="I151" s="24">
        <f t="shared" si="45"/>
        <v>665868397.99999988</v>
      </c>
    </row>
    <row r="152" spans="1:11" s="27" customFormat="1" ht="12.75" customHeight="1" x14ac:dyDescent="0.25">
      <c r="A152" s="38"/>
      <c r="B152" s="38" t="s">
        <v>117</v>
      </c>
      <c r="C152" s="38" t="s">
        <v>118</v>
      </c>
      <c r="D152" s="24">
        <v>0</v>
      </c>
      <c r="E152" s="24">
        <v>0</v>
      </c>
      <c r="F152" s="24">
        <f t="shared" si="44"/>
        <v>0</v>
      </c>
      <c r="G152" s="24">
        <v>0</v>
      </c>
      <c r="H152" s="24">
        <v>0</v>
      </c>
      <c r="I152" s="24">
        <f t="shared" si="45"/>
        <v>0</v>
      </c>
    </row>
    <row r="153" spans="1:11" s="25" customFormat="1" ht="12.75" customHeight="1" x14ac:dyDescent="0.25">
      <c r="A153" s="39" t="s">
        <v>119</v>
      </c>
      <c r="B153" s="40" t="s">
        <v>120</v>
      </c>
      <c r="C153" s="40"/>
      <c r="D153" s="41">
        <f>SUM(D155:D162)</f>
        <v>0</v>
      </c>
      <c r="E153" s="41">
        <f>SUM(E155:E162)</f>
        <v>0</v>
      </c>
      <c r="F153" s="41">
        <f t="shared" si="39"/>
        <v>0</v>
      </c>
      <c r="G153" s="41">
        <f t="shared" ref="G153:H153" si="46">SUM(G155:G162)</f>
        <v>0</v>
      </c>
      <c r="H153" s="41">
        <f t="shared" si="46"/>
        <v>0</v>
      </c>
      <c r="I153" s="41">
        <f t="shared" si="45"/>
        <v>0</v>
      </c>
    </row>
    <row r="154" spans="1:11" s="27" customFormat="1" ht="3" customHeight="1" x14ac:dyDescent="0.25">
      <c r="A154" s="38"/>
      <c r="B154" s="38"/>
      <c r="C154" s="38"/>
      <c r="D154" s="24"/>
      <c r="E154" s="24"/>
      <c r="F154" s="24"/>
      <c r="G154" s="24"/>
      <c r="H154" s="24"/>
      <c r="I154" s="24"/>
    </row>
    <row r="155" spans="1:11" s="27" customFormat="1" ht="25.5" customHeight="1" x14ac:dyDescent="0.25">
      <c r="A155" s="38"/>
      <c r="B155" s="38" t="s">
        <v>121</v>
      </c>
      <c r="C155" s="42" t="s">
        <v>122</v>
      </c>
      <c r="D155" s="24">
        <v>0</v>
      </c>
      <c r="E155" s="24">
        <v>0</v>
      </c>
      <c r="F155" s="24">
        <f t="shared" ref="F155:F162" si="47">SUM(D155:E155)</f>
        <v>0</v>
      </c>
      <c r="G155" s="24">
        <v>0</v>
      </c>
      <c r="H155" s="24">
        <v>0</v>
      </c>
      <c r="I155" s="24">
        <f t="shared" ref="I155:I163" si="48">SUM(F155-G155)</f>
        <v>0</v>
      </c>
    </row>
    <row r="156" spans="1:11" s="27" customFormat="1" ht="12.75" customHeight="1" x14ac:dyDescent="0.25">
      <c r="A156" s="38"/>
      <c r="B156" s="38" t="s">
        <v>123</v>
      </c>
      <c r="C156" s="38" t="s">
        <v>124</v>
      </c>
      <c r="D156" s="24">
        <v>0</v>
      </c>
      <c r="E156" s="24">
        <v>0</v>
      </c>
      <c r="F156" s="24">
        <f t="shared" si="47"/>
        <v>0</v>
      </c>
      <c r="G156" s="24">
        <v>0</v>
      </c>
      <c r="H156" s="24">
        <v>0</v>
      </c>
      <c r="I156" s="24">
        <f t="shared" si="48"/>
        <v>0</v>
      </c>
    </row>
    <row r="157" spans="1:11" s="27" customFormat="1" ht="12.75" customHeight="1" x14ac:dyDescent="0.25">
      <c r="A157" s="38"/>
      <c r="B157" s="38" t="s">
        <v>125</v>
      </c>
      <c r="C157" s="38" t="s">
        <v>126</v>
      </c>
      <c r="D157" s="24">
        <v>0</v>
      </c>
      <c r="E157" s="24">
        <v>0</v>
      </c>
      <c r="F157" s="24">
        <f t="shared" si="47"/>
        <v>0</v>
      </c>
      <c r="G157" s="24">
        <v>0</v>
      </c>
      <c r="H157" s="24">
        <v>0</v>
      </c>
      <c r="I157" s="24">
        <f t="shared" si="48"/>
        <v>0</v>
      </c>
    </row>
    <row r="158" spans="1:11" s="27" customFormat="1" ht="12.75" customHeight="1" x14ac:dyDescent="0.25">
      <c r="A158" s="38"/>
      <c r="B158" s="38" t="s">
        <v>127</v>
      </c>
      <c r="C158" s="38" t="s">
        <v>128</v>
      </c>
      <c r="D158" s="24">
        <v>0</v>
      </c>
      <c r="E158" s="24">
        <v>0</v>
      </c>
      <c r="F158" s="24">
        <f t="shared" si="47"/>
        <v>0</v>
      </c>
      <c r="G158" s="24">
        <v>0</v>
      </c>
      <c r="H158" s="24">
        <v>0</v>
      </c>
      <c r="I158" s="24">
        <f t="shared" si="48"/>
        <v>0</v>
      </c>
    </row>
    <row r="159" spans="1:11" s="27" customFormat="1" ht="25.5" customHeight="1" x14ac:dyDescent="0.25">
      <c r="A159" s="38"/>
      <c r="B159" s="38" t="s">
        <v>129</v>
      </c>
      <c r="C159" s="42" t="s">
        <v>130</v>
      </c>
      <c r="D159" s="24">
        <v>0</v>
      </c>
      <c r="E159" s="24">
        <v>0</v>
      </c>
      <c r="F159" s="24">
        <f t="shared" si="47"/>
        <v>0</v>
      </c>
      <c r="G159" s="24">
        <v>0</v>
      </c>
      <c r="H159" s="24">
        <v>0</v>
      </c>
      <c r="I159" s="24">
        <f t="shared" si="48"/>
        <v>0</v>
      </c>
    </row>
    <row r="160" spans="1:11" s="27" customFormat="1" ht="12.75" customHeight="1" x14ac:dyDescent="0.25">
      <c r="A160" s="38"/>
      <c r="B160" s="38"/>
      <c r="C160" s="38" t="s">
        <v>131</v>
      </c>
      <c r="D160" s="24">
        <f>SUM(C160:C160)</f>
        <v>0</v>
      </c>
      <c r="E160" s="24">
        <v>0</v>
      </c>
      <c r="F160" s="24">
        <f t="shared" si="47"/>
        <v>0</v>
      </c>
      <c r="G160" s="24">
        <f>SUM(E160:E160)</f>
        <v>0</v>
      </c>
      <c r="H160" s="24">
        <f>SUM(G160:G160)</f>
        <v>0</v>
      </c>
      <c r="I160" s="24">
        <f t="shared" si="48"/>
        <v>0</v>
      </c>
    </row>
    <row r="161" spans="1:9" s="27" customFormat="1" ht="12.75" customHeight="1" x14ac:dyDescent="0.25">
      <c r="A161" s="38"/>
      <c r="B161" s="38" t="s">
        <v>132</v>
      </c>
      <c r="C161" s="38" t="s">
        <v>133</v>
      </c>
      <c r="D161" s="24">
        <v>0</v>
      </c>
      <c r="E161" s="24">
        <v>0</v>
      </c>
      <c r="F161" s="24">
        <f t="shared" si="47"/>
        <v>0</v>
      </c>
      <c r="G161" s="24">
        <v>0</v>
      </c>
      <c r="H161" s="24">
        <v>0</v>
      </c>
      <c r="I161" s="24">
        <f t="shared" si="48"/>
        <v>0</v>
      </c>
    </row>
    <row r="162" spans="1:9" s="27" customFormat="1" ht="25.5" customHeight="1" x14ac:dyDescent="0.25">
      <c r="A162" s="38"/>
      <c r="B162" s="38" t="s">
        <v>134</v>
      </c>
      <c r="C162" s="42" t="s">
        <v>135</v>
      </c>
      <c r="D162" s="24">
        <v>0</v>
      </c>
      <c r="E162" s="24">
        <v>0</v>
      </c>
      <c r="F162" s="24">
        <f t="shared" si="47"/>
        <v>0</v>
      </c>
      <c r="G162" s="24">
        <v>0</v>
      </c>
      <c r="H162" s="24">
        <v>0</v>
      </c>
      <c r="I162" s="24">
        <f t="shared" si="48"/>
        <v>0</v>
      </c>
    </row>
    <row r="163" spans="1:9" s="25" customFormat="1" ht="12.75" customHeight="1" x14ac:dyDescent="0.25">
      <c r="A163" s="39" t="s">
        <v>136</v>
      </c>
      <c r="B163" s="40" t="s">
        <v>137</v>
      </c>
      <c r="C163" s="40"/>
      <c r="D163" s="41">
        <f>SUM(D165:D167)</f>
        <v>0</v>
      </c>
      <c r="E163" s="41">
        <f>SUM(E165:E167)</f>
        <v>0</v>
      </c>
      <c r="F163" s="41">
        <f t="shared" si="39"/>
        <v>0</v>
      </c>
      <c r="G163" s="41">
        <f t="shared" ref="G163:H163" si="49">SUM(G165:G167)</f>
        <v>0</v>
      </c>
      <c r="H163" s="41">
        <f t="shared" si="49"/>
        <v>0</v>
      </c>
      <c r="I163" s="41">
        <f t="shared" si="48"/>
        <v>0</v>
      </c>
    </row>
    <row r="164" spans="1:9" s="27" customFormat="1" ht="3" customHeight="1" x14ac:dyDescent="0.25">
      <c r="A164" s="38"/>
      <c r="B164" s="38"/>
      <c r="C164" s="38"/>
      <c r="D164" s="24"/>
      <c r="E164" s="24"/>
      <c r="F164" s="24"/>
      <c r="G164" s="24"/>
      <c r="H164" s="24"/>
      <c r="I164" s="24"/>
    </row>
    <row r="165" spans="1:9" s="27" customFormat="1" ht="12.75" customHeight="1" x14ac:dyDescent="0.25">
      <c r="A165" s="38"/>
      <c r="B165" s="38" t="s">
        <v>138</v>
      </c>
      <c r="C165" s="38" t="s">
        <v>139</v>
      </c>
      <c r="D165" s="24">
        <v>0</v>
      </c>
      <c r="E165" s="24">
        <v>0</v>
      </c>
      <c r="F165" s="24">
        <f t="shared" ref="F165:F167" si="50">SUM(D165:E165)</f>
        <v>0</v>
      </c>
      <c r="G165" s="24">
        <v>0</v>
      </c>
      <c r="H165" s="24">
        <v>0</v>
      </c>
      <c r="I165" s="24">
        <f t="shared" ref="I165:I168" si="51">SUM(F165-G165)</f>
        <v>0</v>
      </c>
    </row>
    <row r="166" spans="1:9" s="27" customFormat="1" ht="12.75" customHeight="1" x14ac:dyDescent="0.25">
      <c r="A166" s="38"/>
      <c r="B166" s="38" t="s">
        <v>140</v>
      </c>
      <c r="C166" s="38" t="s">
        <v>141</v>
      </c>
      <c r="D166" s="24">
        <v>0</v>
      </c>
      <c r="E166" s="24">
        <v>0</v>
      </c>
      <c r="F166" s="24">
        <f t="shared" si="50"/>
        <v>0</v>
      </c>
      <c r="G166" s="24">
        <v>0</v>
      </c>
      <c r="H166" s="24">
        <v>0</v>
      </c>
      <c r="I166" s="24">
        <f t="shared" si="51"/>
        <v>0</v>
      </c>
    </row>
    <row r="167" spans="1:9" s="27" customFormat="1" ht="12.75" customHeight="1" x14ac:dyDescent="0.25">
      <c r="A167" s="38"/>
      <c r="B167" s="38" t="s">
        <v>142</v>
      </c>
      <c r="C167" s="38" t="s">
        <v>143</v>
      </c>
      <c r="D167" s="24">
        <v>0</v>
      </c>
      <c r="E167" s="24">
        <v>0</v>
      </c>
      <c r="F167" s="24">
        <f t="shared" si="50"/>
        <v>0</v>
      </c>
      <c r="G167" s="24">
        <v>0</v>
      </c>
      <c r="H167" s="24">
        <v>0</v>
      </c>
      <c r="I167" s="24">
        <f t="shared" si="51"/>
        <v>0</v>
      </c>
    </row>
    <row r="168" spans="1:9" s="25" customFormat="1" ht="12.75" customHeight="1" x14ac:dyDescent="0.25">
      <c r="A168" s="39" t="s">
        <v>144</v>
      </c>
      <c r="B168" s="40" t="s">
        <v>145</v>
      </c>
      <c r="C168" s="40"/>
      <c r="D168" s="41">
        <f>SUM(D170:D176)</f>
        <v>0</v>
      </c>
      <c r="E168" s="41">
        <f>SUM(E170:E176)</f>
        <v>0</v>
      </c>
      <c r="F168" s="41">
        <f t="shared" si="39"/>
        <v>0</v>
      </c>
      <c r="G168" s="41">
        <f t="shared" ref="G168:H168" si="52">SUM(G170:G176)</f>
        <v>0</v>
      </c>
      <c r="H168" s="41">
        <f t="shared" si="52"/>
        <v>0</v>
      </c>
      <c r="I168" s="41">
        <f t="shared" si="51"/>
        <v>0</v>
      </c>
    </row>
    <row r="169" spans="1:9" s="27" customFormat="1" ht="3" customHeight="1" x14ac:dyDescent="0.25">
      <c r="A169" s="38"/>
      <c r="B169" s="38"/>
      <c r="C169" s="38"/>
      <c r="D169" s="24"/>
      <c r="E169" s="24"/>
      <c r="F169" s="24"/>
      <c r="G169" s="24"/>
      <c r="H169" s="24"/>
      <c r="I169" s="24"/>
    </row>
    <row r="170" spans="1:9" s="27" customFormat="1" ht="12.75" customHeight="1" x14ac:dyDescent="0.25">
      <c r="A170" s="38"/>
      <c r="B170" s="38" t="s">
        <v>146</v>
      </c>
      <c r="C170" s="38" t="s">
        <v>147</v>
      </c>
      <c r="D170" s="24">
        <v>0</v>
      </c>
      <c r="E170" s="24">
        <v>0</v>
      </c>
      <c r="F170" s="24">
        <f t="shared" ref="F170:F176" si="53">SUM(D170:E170)</f>
        <v>0</v>
      </c>
      <c r="G170" s="24">
        <v>0</v>
      </c>
      <c r="H170" s="24">
        <v>0</v>
      </c>
      <c r="I170" s="24">
        <f t="shared" ref="I170:I176" si="54">SUM(F170-G170)</f>
        <v>0</v>
      </c>
    </row>
    <row r="171" spans="1:9" s="27" customFormat="1" ht="12.75" customHeight="1" x14ac:dyDescent="0.25">
      <c r="A171" s="38"/>
      <c r="B171" s="38" t="s">
        <v>148</v>
      </c>
      <c r="C171" s="38" t="s">
        <v>149</v>
      </c>
      <c r="D171" s="24">
        <v>0</v>
      </c>
      <c r="E171" s="24">
        <v>0</v>
      </c>
      <c r="F171" s="24">
        <f t="shared" si="53"/>
        <v>0</v>
      </c>
      <c r="G171" s="24">
        <v>0</v>
      </c>
      <c r="H171" s="24">
        <v>0</v>
      </c>
      <c r="I171" s="24">
        <f t="shared" si="54"/>
        <v>0</v>
      </c>
    </row>
    <row r="172" spans="1:9" s="27" customFormat="1" ht="12.75" customHeight="1" x14ac:dyDescent="0.25">
      <c r="A172" s="38"/>
      <c r="B172" s="38" t="s">
        <v>150</v>
      </c>
      <c r="C172" s="38" t="s">
        <v>151</v>
      </c>
      <c r="D172" s="24">
        <v>0</v>
      </c>
      <c r="E172" s="24">
        <v>0</v>
      </c>
      <c r="F172" s="24">
        <f t="shared" si="53"/>
        <v>0</v>
      </c>
      <c r="G172" s="24">
        <v>0</v>
      </c>
      <c r="H172" s="24">
        <v>0</v>
      </c>
      <c r="I172" s="24">
        <f t="shared" si="54"/>
        <v>0</v>
      </c>
    </row>
    <row r="173" spans="1:9" s="27" customFormat="1" ht="12.75" customHeight="1" x14ac:dyDescent="0.25">
      <c r="A173" s="38"/>
      <c r="B173" s="38" t="s">
        <v>152</v>
      </c>
      <c r="C173" s="38" t="s">
        <v>153</v>
      </c>
      <c r="D173" s="24">
        <v>0</v>
      </c>
      <c r="E173" s="24">
        <v>0</v>
      </c>
      <c r="F173" s="24">
        <f t="shared" si="53"/>
        <v>0</v>
      </c>
      <c r="G173" s="24">
        <v>0</v>
      </c>
      <c r="H173" s="24">
        <v>0</v>
      </c>
      <c r="I173" s="24">
        <f t="shared" si="54"/>
        <v>0</v>
      </c>
    </row>
    <row r="174" spans="1:9" s="27" customFormat="1" ht="12.75" customHeight="1" x14ac:dyDescent="0.25">
      <c r="A174" s="38"/>
      <c r="B174" s="38" t="s">
        <v>154</v>
      </c>
      <c r="C174" s="38" t="s">
        <v>155</v>
      </c>
      <c r="D174" s="24">
        <v>0</v>
      </c>
      <c r="E174" s="24">
        <v>0</v>
      </c>
      <c r="F174" s="24">
        <f t="shared" si="53"/>
        <v>0</v>
      </c>
      <c r="G174" s="24">
        <v>0</v>
      </c>
      <c r="H174" s="24">
        <v>0</v>
      </c>
      <c r="I174" s="24">
        <f t="shared" si="54"/>
        <v>0</v>
      </c>
    </row>
    <row r="175" spans="1:9" s="27" customFormat="1" ht="12.75" customHeight="1" x14ac:dyDescent="0.25">
      <c r="A175" s="38"/>
      <c r="B175" s="38" t="s">
        <v>156</v>
      </c>
      <c r="C175" s="38" t="s">
        <v>157</v>
      </c>
      <c r="D175" s="24">
        <v>0</v>
      </c>
      <c r="E175" s="24">
        <v>0</v>
      </c>
      <c r="F175" s="24">
        <f t="shared" si="53"/>
        <v>0</v>
      </c>
      <c r="G175" s="24">
        <v>0</v>
      </c>
      <c r="H175" s="24">
        <v>0</v>
      </c>
      <c r="I175" s="24">
        <f t="shared" si="54"/>
        <v>0</v>
      </c>
    </row>
    <row r="176" spans="1:9" s="27" customFormat="1" ht="25.5" customHeight="1" thickBot="1" x14ac:dyDescent="0.3">
      <c r="A176" s="38"/>
      <c r="B176" s="38" t="s">
        <v>158</v>
      </c>
      <c r="C176" s="42" t="s">
        <v>159</v>
      </c>
      <c r="D176" s="24">
        <v>0</v>
      </c>
      <c r="E176" s="24">
        <v>0</v>
      </c>
      <c r="F176" s="24">
        <f t="shared" si="53"/>
        <v>0</v>
      </c>
      <c r="G176" s="24">
        <v>0</v>
      </c>
      <c r="H176" s="24">
        <v>0</v>
      </c>
      <c r="I176" s="24">
        <f t="shared" si="54"/>
        <v>0</v>
      </c>
    </row>
    <row r="177" spans="1:11" s="27" customFormat="1" ht="3" customHeight="1" x14ac:dyDescent="0.25">
      <c r="A177" s="43"/>
      <c r="B177" s="43"/>
      <c r="C177" s="44"/>
      <c r="D177" s="45"/>
      <c r="E177" s="45"/>
      <c r="F177" s="45"/>
      <c r="G177" s="45"/>
      <c r="H177" s="45"/>
      <c r="I177" s="45"/>
    </row>
    <row r="178" spans="1:11" s="19" customFormat="1" ht="15.95" customHeight="1" x14ac:dyDescent="0.25">
      <c r="A178" s="46" t="s">
        <v>162</v>
      </c>
      <c r="B178" s="46"/>
      <c r="C178" s="46"/>
      <c r="D178" s="47">
        <f>SUM(D10+D94)</f>
        <v>26296133742</v>
      </c>
      <c r="E178" s="47">
        <f>SUM(E10+E94)</f>
        <v>5280819648</v>
      </c>
      <c r="F178" s="47">
        <f>SUM(D178:E178)</f>
        <v>31576953390</v>
      </c>
      <c r="G178" s="47">
        <f>SUM(G10+G94)</f>
        <v>4271339269</v>
      </c>
      <c r="H178" s="47">
        <f t="shared" ref="H178" si="55">SUM(H10+H94)</f>
        <v>4072949296</v>
      </c>
      <c r="I178" s="47">
        <f>SUM(F178-G178)</f>
        <v>27305614121</v>
      </c>
      <c r="J178" s="17"/>
      <c r="K178" s="18"/>
    </row>
    <row r="179" spans="1:11" s="27" customFormat="1" ht="12.75" customHeight="1" x14ac:dyDescent="0.25">
      <c r="A179" s="48" t="s">
        <v>163</v>
      </c>
      <c r="B179" s="48"/>
      <c r="C179" s="48"/>
      <c r="D179" s="49"/>
      <c r="E179" s="49"/>
      <c r="F179" s="49"/>
      <c r="G179" s="49"/>
      <c r="H179" s="49"/>
      <c r="I179" s="49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2024-05-27T18:26:39Z</dcterms:created>
  <dcterms:modified xsi:type="dcterms:W3CDTF">2024-05-27T18:26:40Z</dcterms:modified>
</cp:coreProperties>
</file>