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58263799-2012-4F9A-BC70-5EEF808D86AD}" xr6:coauthVersionLast="40" xr6:coauthVersionMax="40" xr10:uidLastSave="{00000000-0000-0000-0000-000000000000}"/>
  <bookViews>
    <workbookView xWindow="0" yWindow="0" windowWidth="25200" windowHeight="11775" xr2:uid="{B5A08D38-202E-4600-B106-CC48D1B5A631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-LDF1'!$A$1:$G$105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F95" i="1" s="1"/>
  <c r="G97" i="1"/>
  <c r="F97" i="1"/>
  <c r="G95" i="1"/>
  <c r="G93" i="1"/>
  <c r="F93" i="1"/>
  <c r="G91" i="1"/>
  <c r="F91" i="1"/>
  <c r="G89" i="1"/>
  <c r="F89" i="1"/>
  <c r="G87" i="1"/>
  <c r="F87" i="1"/>
  <c r="F83" i="1" s="1"/>
  <c r="G85" i="1"/>
  <c r="F85" i="1"/>
  <c r="G83" i="1"/>
  <c r="G81" i="1"/>
  <c r="F81" i="1"/>
  <c r="G79" i="1"/>
  <c r="F79" i="1"/>
  <c r="G77" i="1"/>
  <c r="F77" i="1"/>
  <c r="G75" i="1"/>
  <c r="G101" i="1" s="1"/>
  <c r="F75" i="1"/>
  <c r="F101" i="1" s="1"/>
  <c r="C69" i="1"/>
  <c r="C71" i="1" s="1"/>
  <c r="B69" i="1"/>
  <c r="B71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C47" i="1"/>
  <c r="B47" i="1"/>
  <c r="G46" i="1"/>
  <c r="F46" i="1"/>
  <c r="G45" i="1"/>
  <c r="F45" i="1"/>
  <c r="F44" i="1" s="1"/>
  <c r="G44" i="1"/>
  <c r="G49" i="1" s="1"/>
  <c r="C44" i="1"/>
  <c r="B44" i="1"/>
  <c r="B43" i="1" s="1"/>
  <c r="C43" i="1"/>
  <c r="G42" i="1"/>
  <c r="F42" i="1"/>
  <c r="G41" i="1"/>
  <c r="G40" i="1" s="1"/>
  <c r="F41" i="1"/>
  <c r="F40" i="1"/>
  <c r="C40" i="1"/>
  <c r="B40" i="1"/>
  <c r="G39" i="1"/>
  <c r="F39" i="1"/>
  <c r="C39" i="1"/>
  <c r="B39" i="1"/>
  <c r="G38" i="1"/>
  <c r="F38" i="1"/>
  <c r="G37" i="1"/>
  <c r="F37" i="1"/>
  <c r="G36" i="1"/>
  <c r="F36" i="1"/>
  <c r="G35" i="1"/>
  <c r="F35" i="1"/>
  <c r="G34" i="1"/>
  <c r="F34" i="1"/>
  <c r="F33" i="1" s="1"/>
  <c r="C34" i="1"/>
  <c r="B34" i="1"/>
  <c r="G33" i="1"/>
  <c r="C33" i="1"/>
  <c r="B33" i="1"/>
  <c r="G32" i="1"/>
  <c r="F32" i="1"/>
  <c r="F29" i="1" s="1"/>
  <c r="C31" i="1"/>
  <c r="B31" i="1"/>
  <c r="C30" i="1"/>
  <c r="B30" i="1"/>
  <c r="G29" i="1"/>
  <c r="C29" i="1"/>
  <c r="B29" i="1"/>
  <c r="G28" i="1"/>
  <c r="F28" i="1"/>
  <c r="C28" i="1"/>
  <c r="B28" i="1"/>
  <c r="G27" i="1"/>
  <c r="F27" i="1"/>
  <c r="C27" i="1"/>
  <c r="B27" i="1"/>
  <c r="G26" i="1"/>
  <c r="F26" i="1"/>
  <c r="C26" i="1"/>
  <c r="B26" i="1"/>
  <c r="G25" i="1"/>
  <c r="F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B20" i="1"/>
  <c r="B19" i="1" s="1"/>
  <c r="C19" i="1"/>
  <c r="G18" i="1"/>
  <c r="F18" i="1"/>
  <c r="F11" i="1" s="1"/>
  <c r="C18" i="1"/>
  <c r="B18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C12" i="1"/>
  <c r="B12" i="1"/>
  <c r="B11" i="1" s="1"/>
  <c r="B49" i="1" s="1"/>
  <c r="G11" i="1"/>
  <c r="C11" i="1"/>
  <c r="C49" i="1" s="1"/>
  <c r="F49" i="1" l="1"/>
  <c r="F71" i="1" s="1"/>
  <c r="F104" i="1" s="1"/>
  <c r="B104" i="1"/>
  <c r="G71" i="1"/>
  <c r="G104" i="1" s="1"/>
  <c r="C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<sst xmlns="http://schemas.openxmlformats.org/spreadsheetml/2006/main" count="129" uniqueCount="126">
  <si>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</si>
  <si>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Y FIDEICOMISOS NO EMPRESARIALES Y NO FINANCIEROS</t>
  </si>
  <si>
    <t>ESTADO DE SITUACIÓN FINANCIERA DETALLADO CONSOLIDADO</t>
  </si>
  <si>
    <t>AL 31 DE DICIEMBRE DE 2023 Y AL 31 DE MARZO DE 2024</t>
  </si>
  <si>
    <t>( Cifras en Pesos )</t>
  </si>
  <si>
    <t>CONCEPTO</t>
  </si>
  <si>
    <t>31 DE MARZO DE 2024</t>
  </si>
  <si>
    <t>31 DE DICIEMBRE DE 2023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</si>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</sst>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8AF17C05-9D18-4183-A380-832C6CF20E90}"/>
    <cellStyle name="Normal 17" xfId="3" xr:uid="{95B1DE70-C719-4DB7-BBC6-09DCEC1F11EA}"/>
    <cellStyle name="Normal 2 2" xfId="2" xr:uid="{420D19D2-7A37-4FF2-A5DD-3421FCE51B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D586118-E0E7-4976-A3C8-DD064B5CDAF4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6</xdr:col>
      <xdr:colOff>455083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5503C66B-8235-4C01-8FA6-E70B556E6126}"/>
            </a:ext>
          </a:extLst>
        </xdr:cNvPr>
        <xdr:cNvSpPr txBox="1"/>
      </xdr:nvSpPr>
      <xdr:spPr>
        <a:xfrm>
          <a:off x="12113683" y="571500"/>
          <a:ext cx="583142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Mar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>
        <row r="12">
          <cell r="B12">
            <v>69964</v>
          </cell>
          <cell r="C12">
            <v>0</v>
          </cell>
          <cell r="F12">
            <v>488558695</v>
          </cell>
          <cell r="G12">
            <v>353415544</v>
          </cell>
        </row>
        <row r="13">
          <cell r="B13">
            <v>0</v>
          </cell>
          <cell r="C13">
            <v>0</v>
          </cell>
          <cell r="F13">
            <v>305864980</v>
          </cell>
          <cell r="G13">
            <v>949503982</v>
          </cell>
        </row>
        <row r="14">
          <cell r="B14">
            <v>4679581471</v>
          </cell>
          <cell r="C14">
            <v>2898315931</v>
          </cell>
          <cell r="F14">
            <v>25021736</v>
          </cell>
          <cell r="G14">
            <v>542293519</v>
          </cell>
        </row>
        <row r="15">
          <cell r="B15">
            <v>55736189</v>
          </cell>
          <cell r="C15">
            <v>8035495</v>
          </cell>
          <cell r="F15">
            <v>0</v>
          </cell>
          <cell r="G15">
            <v>0</v>
          </cell>
        </row>
        <row r="16">
          <cell r="B16">
            <v>1933497710</v>
          </cell>
          <cell r="C16">
            <v>1014327441</v>
          </cell>
          <cell r="F16">
            <v>1426948</v>
          </cell>
          <cell r="G16">
            <v>6715430</v>
          </cell>
        </row>
        <row r="17">
          <cell r="B17">
            <v>11464122</v>
          </cell>
          <cell r="C17">
            <v>10313953</v>
          </cell>
          <cell r="F17">
            <v>1696157859</v>
          </cell>
          <cell r="G17">
            <v>2050657279</v>
          </cell>
        </row>
        <row r="18">
          <cell r="B18">
            <v>0</v>
          </cell>
          <cell r="C18">
            <v>0</v>
          </cell>
          <cell r="F18">
            <v>82760432</v>
          </cell>
          <cell r="G18">
            <v>126698958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1">
          <cell r="B21">
            <v>22413922</v>
          </cell>
          <cell r="C21">
            <v>45697033</v>
          </cell>
        </row>
        <row r="22">
          <cell r="B22">
            <v>2698608</v>
          </cell>
          <cell r="C22">
            <v>524263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F24">
            <v>0</v>
          </cell>
          <cell r="G24">
            <v>0</v>
          </cell>
        </row>
        <row r="25">
          <cell r="B25">
            <v>5396116</v>
          </cell>
          <cell r="C25">
            <v>20549434</v>
          </cell>
        </row>
        <row r="26">
          <cell r="B26">
            <v>0</v>
          </cell>
          <cell r="C26">
            <v>0</v>
          </cell>
        </row>
        <row r="27"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1506249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F30">
            <v>717358776</v>
          </cell>
          <cell r="G30">
            <v>583148072</v>
          </cell>
        </row>
        <row r="31">
          <cell r="B31">
            <v>483026871</v>
          </cell>
          <cell r="C31">
            <v>115877509</v>
          </cell>
          <cell r="F31">
            <v>0</v>
          </cell>
          <cell r="G31">
            <v>0</v>
          </cell>
        </row>
        <row r="32">
          <cell r="F32">
            <v>337870</v>
          </cell>
          <cell r="G32">
            <v>269674</v>
          </cell>
        </row>
        <row r="33">
          <cell r="B33">
            <v>4403178</v>
          </cell>
          <cell r="C33">
            <v>5934892</v>
          </cell>
          <cell r="F33">
            <v>0</v>
          </cell>
          <cell r="G33">
            <v>0</v>
          </cell>
        </row>
        <row r="34">
          <cell r="F34">
            <v>0</v>
          </cell>
          <cell r="G34">
            <v>0</v>
          </cell>
        </row>
        <row r="36">
          <cell r="B36">
            <v>142424157</v>
          </cell>
          <cell r="C36">
            <v>113721374</v>
          </cell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9">
          <cell r="F39">
            <v>59538439</v>
          </cell>
          <cell r="G39">
            <v>53594876</v>
          </cell>
        </row>
        <row r="40">
          <cell r="F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F41">
            <v>640551296</v>
          </cell>
          <cell r="G41">
            <v>4062417</v>
          </cell>
        </row>
        <row r="42">
          <cell r="B42">
            <v>556869202</v>
          </cell>
          <cell r="C42">
            <v>511050812</v>
          </cell>
        </row>
        <row r="47">
          <cell r="B47">
            <v>520087627</v>
          </cell>
          <cell r="C47">
            <v>449076669</v>
          </cell>
        </row>
        <row r="48">
          <cell r="F48">
            <v>2423564317</v>
          </cell>
          <cell r="G48">
            <v>2426324956</v>
          </cell>
        </row>
        <row r="51">
          <cell r="F51">
            <v>0</v>
          </cell>
          <cell r="G51">
            <v>0</v>
          </cell>
        </row>
        <row r="52">
          <cell r="B52">
            <v>969906852</v>
          </cell>
          <cell r="C52">
            <v>993842119</v>
          </cell>
        </row>
        <row r="53">
          <cell r="F53">
            <v>0</v>
          </cell>
          <cell r="G53">
            <v>0</v>
          </cell>
        </row>
        <row r="56">
          <cell r="F56">
            <v>2295367223</v>
          </cell>
          <cell r="G56">
            <v>2299611413</v>
          </cell>
        </row>
        <row r="58">
          <cell r="B58">
            <v>25799785029</v>
          </cell>
          <cell r="C58">
            <v>26362496500</v>
          </cell>
        </row>
        <row r="59">
          <cell r="F59">
            <v>197523067</v>
          </cell>
          <cell r="G59">
            <v>186735501</v>
          </cell>
        </row>
        <row r="65">
          <cell r="B65">
            <v>4346959402</v>
          </cell>
          <cell r="C65">
            <v>4346798757</v>
          </cell>
        </row>
        <row r="66">
          <cell r="F66">
            <v>3405941</v>
          </cell>
          <cell r="G66">
            <v>3405941</v>
          </cell>
        </row>
        <row r="74">
          <cell r="B74">
            <v>46361604</v>
          </cell>
          <cell r="C74">
            <v>50821261</v>
          </cell>
        </row>
        <row r="78">
          <cell r="F78">
            <v>0</v>
          </cell>
          <cell r="G78">
            <v>0</v>
          </cell>
        </row>
        <row r="80">
          <cell r="B80">
            <v>-956962537</v>
          </cell>
          <cell r="C80">
            <v>-957795615</v>
          </cell>
          <cell r="F80">
            <v>2583957648</v>
          </cell>
          <cell r="G80">
            <v>2583957648</v>
          </cell>
        </row>
        <row r="82">
          <cell r="F82">
            <v>0</v>
          </cell>
          <cell r="G82">
            <v>-149949</v>
          </cell>
        </row>
        <row r="85">
          <cell r="B85">
            <v>11556625492</v>
          </cell>
          <cell r="C85">
            <v>11526115285</v>
          </cell>
        </row>
        <row r="86">
          <cell r="F86">
            <v>4306050829</v>
          </cell>
          <cell r="G86">
            <v>5898871242</v>
          </cell>
        </row>
        <row r="88">
          <cell r="F88">
            <v>34506096505</v>
          </cell>
          <cell r="G88">
            <v>29599215987</v>
          </cell>
        </row>
        <row r="90">
          <cell r="F90">
            <v>380855928</v>
          </cell>
          <cell r="G90">
            <v>380855928</v>
          </cell>
        </row>
        <row r="92">
          <cell r="B92">
            <v>0</v>
          </cell>
          <cell r="C92">
            <v>0</v>
          </cell>
        </row>
        <row r="94">
          <cell r="B94">
            <v>536551304</v>
          </cell>
          <cell r="C94">
            <v>534475403</v>
          </cell>
          <cell r="F94">
            <v>2479909</v>
          </cell>
          <cell r="G94">
            <v>2478462</v>
          </cell>
        </row>
        <row r="97">
          <cell r="F97">
            <v>17885</v>
          </cell>
          <cell r="G97">
            <v>17885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B4DA7-CEBE-46F8-818D-3C2304415C29}">
  <sheetPr>
    <tabColor theme="0" tint="-0.14999847407452621"/>
  </sheetPr>
  <dimension ref="A1:I123"/>
  <sheetViews>
    <sheetView showGridLines="0" tabSelected="1" zoomScale="90" zoomScaleNormal="90" workbookViewId="0">
      <selection sqref="A1:L27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7" width="15.7109375" style="13" customWidth="1"/>
    <col min="8" max="8" width="11.42578125" style="4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11" t="s">
        <v>7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6680349456</v>
      </c>
      <c r="C11" s="21">
        <f>SUM(C12:C18)</f>
        <v>3930992820</v>
      </c>
      <c r="D11" s="22"/>
      <c r="E11" s="20" t="s">
        <v>13</v>
      </c>
      <c r="F11" s="21">
        <f>SUM(F12:F20)</f>
        <v>2599790650</v>
      </c>
      <c r="G11" s="21">
        <f>SUM(G12:G20)</f>
        <v>4029284712</v>
      </c>
    </row>
    <row r="12" spans="1:9" s="17" customFormat="1" ht="12.75" x14ac:dyDescent="0.25">
      <c r="A12" s="17" t="s">
        <v>14</v>
      </c>
      <c r="B12" s="23">
        <f>SUM('[1]ESF (cuentas)'!B12)</f>
        <v>69964</v>
      </c>
      <c r="C12" s="23">
        <f>SUM('[1]ESF (cuentas)'!C12)</f>
        <v>0</v>
      </c>
      <c r="D12" s="24"/>
      <c r="E12" s="17" t="s">
        <v>15</v>
      </c>
      <c r="F12" s="23">
        <f>SUM('[1]ESF (cuentas)'!F12)</f>
        <v>488558695</v>
      </c>
      <c r="G12" s="23">
        <f>SUM('[1]ESF (cuentas)'!G12)</f>
        <v>353415544</v>
      </c>
    </row>
    <row r="13" spans="1:9" s="17" customFormat="1" ht="12.75" x14ac:dyDescent="0.25">
      <c r="A13" s="17" t="s">
        <v>16</v>
      </c>
      <c r="B13" s="23">
        <f>SUM('[1]ESF (cuentas)'!B13)</f>
        <v>0</v>
      </c>
      <c r="C13" s="23">
        <f>SUM('[1]ESF (cuentas)'!C13)</f>
        <v>0</v>
      </c>
      <c r="D13" s="24"/>
      <c r="E13" s="17" t="s">
        <v>17</v>
      </c>
      <c r="F13" s="23">
        <f>SUM('[1]ESF (cuentas)'!F13)</f>
        <v>305864980</v>
      </c>
      <c r="G13" s="23">
        <f>SUM('[1]ESF (cuentas)'!G13)</f>
        <v>949503982</v>
      </c>
    </row>
    <row r="14" spans="1:9" s="17" customFormat="1" ht="12.75" x14ac:dyDescent="0.25">
      <c r="A14" s="17" t="s">
        <v>18</v>
      </c>
      <c r="B14" s="23">
        <f>SUM('[1]ESF (cuentas)'!B14)</f>
        <v>4679581471</v>
      </c>
      <c r="C14" s="23">
        <f>SUM('[1]ESF (cuentas)'!C14)</f>
        <v>2898315931</v>
      </c>
      <c r="D14" s="24"/>
      <c r="E14" s="17" t="s">
        <v>19</v>
      </c>
      <c r="F14" s="23">
        <f>SUM('[1]ESF (cuentas)'!F14)</f>
        <v>25021736</v>
      </c>
      <c r="G14" s="23">
        <f>SUM('[1]ESF (cuentas)'!G14)</f>
        <v>542293519</v>
      </c>
    </row>
    <row r="15" spans="1:9" s="17" customFormat="1" ht="12.75" x14ac:dyDescent="0.25">
      <c r="A15" s="17" t="s">
        <v>20</v>
      </c>
      <c r="B15" s="23">
        <f>SUM('[1]ESF (cuentas)'!B15)</f>
        <v>55736189</v>
      </c>
      <c r="C15" s="23">
        <f>SUM('[1]ESF (cuentas)'!C15)</f>
        <v>8035495</v>
      </c>
      <c r="D15" s="24"/>
      <c r="E15" s="17" t="s">
        <v>21</v>
      </c>
      <c r="F15" s="23">
        <f>SUM('[1]ESF (cuentas)'!F15)</f>
        <v>0</v>
      </c>
      <c r="G15" s="23">
        <f>SUM('[1]ESF (cuentas)'!G15)</f>
        <v>0</v>
      </c>
    </row>
    <row r="16" spans="1:9" s="17" customFormat="1" ht="12.75" x14ac:dyDescent="0.25">
      <c r="A16" s="17" t="s">
        <v>22</v>
      </c>
      <c r="B16" s="23">
        <f>SUM('[1]ESF (cuentas)'!B16)</f>
        <v>1933497710</v>
      </c>
      <c r="C16" s="23">
        <f>SUM('[1]ESF (cuentas)'!C16)</f>
        <v>1014327441</v>
      </c>
      <c r="D16" s="24"/>
      <c r="E16" s="17" t="s">
        <v>23</v>
      </c>
      <c r="F16" s="23">
        <f>SUM('[1]ESF (cuentas)'!F16)</f>
        <v>1426948</v>
      </c>
      <c r="G16" s="23">
        <f>SUM('[1]ESF (cuentas)'!G16)</f>
        <v>6715430</v>
      </c>
    </row>
    <row r="17" spans="1:7" s="17" customFormat="1" ht="25.5" x14ac:dyDescent="0.25">
      <c r="A17" s="17" t="s">
        <v>24</v>
      </c>
      <c r="B17" s="23">
        <f>SUM('[1]ESF (cuentas)'!B17)</f>
        <v>11464122</v>
      </c>
      <c r="C17" s="23">
        <f>SUM('[1]ESF (cuentas)'!C17)</f>
        <v>10313953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f>SUM('[1]ESF (cuentas)'!B18)</f>
        <v>0</v>
      </c>
      <c r="C18" s="23">
        <f>SUM('[1]ESF (cuentas)'!C18)</f>
        <v>0</v>
      </c>
      <c r="D18" s="24"/>
      <c r="E18" s="17" t="s">
        <v>27</v>
      </c>
      <c r="F18" s="23">
        <f>SUM('[1]ESF (cuentas)'!F17)</f>
        <v>1696157859</v>
      </c>
      <c r="G18" s="23">
        <f>SUM('[1]ESF (cuentas)'!G17)</f>
        <v>2050657279</v>
      </c>
    </row>
    <row r="19" spans="1:7" s="17" customFormat="1" ht="12.75" x14ac:dyDescent="0.25">
      <c r="A19" s="20" t="s">
        <v>28</v>
      </c>
      <c r="B19" s="21">
        <f>SUM(B20:B26)</f>
        <v>30508646</v>
      </c>
      <c r="C19" s="21">
        <f>SUM(C20:C26)</f>
        <v>66770730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f>SUM('[1]ESF (cuentas)'!B20)</f>
        <v>0</v>
      </c>
      <c r="C20" s="23">
        <f>SUM('[1]ESF (cuentas)'!C20)</f>
        <v>0</v>
      </c>
      <c r="D20" s="24"/>
      <c r="E20" s="17" t="s">
        <v>31</v>
      </c>
      <c r="F20" s="23">
        <f>SUM('[1]ESF (cuentas)'!F18)</f>
        <v>82760432</v>
      </c>
      <c r="G20" s="23">
        <f>SUM('[1]ESF (cuentas)'!G18)</f>
        <v>126698958</v>
      </c>
    </row>
    <row r="21" spans="1:7" s="17" customFormat="1" ht="12.75" x14ac:dyDescent="0.25">
      <c r="A21" s="17" t="s">
        <v>32</v>
      </c>
      <c r="B21" s="23">
        <f>SUM('[1]ESF (cuentas)'!B21)</f>
        <v>22413922</v>
      </c>
      <c r="C21" s="23">
        <f>SUM('[1]ESF (cuentas)'!C21)</f>
        <v>45697033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f>SUM('[1]ESF (cuentas)'!B22)</f>
        <v>2698608</v>
      </c>
      <c r="C22" s="23">
        <f>SUM('[1]ESF (cuentas)'!C22)</f>
        <v>524263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f>SUM('[1]ESF (cuentas)'!B23)</f>
        <v>0</v>
      </c>
      <c r="C23" s="23">
        <f>SUM('[1]ESF (cuentas)'!C23)</f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f>SUM('[1]ESF (cuentas)'!B24)</f>
        <v>0</v>
      </c>
      <c r="C24" s="23">
        <f>SUM('[1]ESF (cuentas)'!C24)</f>
        <v>0</v>
      </c>
      <c r="D24" s="24"/>
      <c r="E24" s="17" t="s">
        <v>39</v>
      </c>
      <c r="F24" s="23">
        <f>SUM('[1]ESF (cuentas)'!F20)</f>
        <v>0</v>
      </c>
      <c r="G24" s="23">
        <f>SUM('[1]ESF (cuentas)'!G20)</f>
        <v>0</v>
      </c>
    </row>
    <row r="25" spans="1:7" s="17" customFormat="1" ht="12.75" x14ac:dyDescent="0.25">
      <c r="A25" s="17" t="s">
        <v>40</v>
      </c>
      <c r="B25" s="23">
        <f>SUM('[1]ESF (cuentas)'!B25)</f>
        <v>5396116</v>
      </c>
      <c r="C25" s="23">
        <f>SUM('[1]ESF (cuentas)'!C25)</f>
        <v>20549434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f>SUM('[1]ESF (cuentas)'!B26)</f>
        <v>0</v>
      </c>
      <c r="C26" s="23">
        <f>SUM('[1]ESF (cuentas)'!C26)</f>
        <v>0</v>
      </c>
      <c r="D26" s="24"/>
      <c r="E26" s="17" t="s">
        <v>43</v>
      </c>
      <c r="F26" s="23">
        <f>SUM('[1]ESF (cuentas)'!F22)</f>
        <v>0</v>
      </c>
      <c r="G26" s="23">
        <f>SUM('[1]ESF (cuentas)'!G22)</f>
        <v>0</v>
      </c>
    </row>
    <row r="27" spans="1:7" s="17" customFormat="1" ht="12.75" x14ac:dyDescent="0.25">
      <c r="A27" s="20" t="s">
        <v>44</v>
      </c>
      <c r="B27" s="21">
        <f>SUM(B28:B32)</f>
        <v>483026871</v>
      </c>
      <c r="C27" s="21">
        <f>SUM(C28:C32)</f>
        <v>117383758</v>
      </c>
      <c r="D27" s="22"/>
      <c r="E27" s="17" t="s">
        <v>45</v>
      </c>
      <c r="F27" s="23">
        <f>SUM('[1]ESF (cuentas)'!F23)</f>
        <v>0</v>
      </c>
      <c r="G27" s="23">
        <f>SUM('[1]ESF (cuentas)'!G23)</f>
        <v>0</v>
      </c>
    </row>
    <row r="28" spans="1:7" s="17" customFormat="1" ht="25.5" x14ac:dyDescent="0.25">
      <c r="A28" s="17" t="s">
        <v>46</v>
      </c>
      <c r="B28" s="23">
        <f>SUM('[1]ESF (cuentas)'!B28)</f>
        <v>0</v>
      </c>
      <c r="C28" s="23">
        <f>SUM('[1]ESF (cuentas)'!C28)</f>
        <v>0</v>
      </c>
      <c r="D28" s="24"/>
      <c r="E28" s="20" t="s">
        <v>47</v>
      </c>
      <c r="F28" s="21">
        <f>SUM('[1]ESF (cuentas)'!F24)</f>
        <v>0</v>
      </c>
      <c r="G28" s="21">
        <f>SUM('[1]ESF (cuentas)'!G24)</f>
        <v>0</v>
      </c>
    </row>
    <row r="29" spans="1:7" s="17" customFormat="1" ht="25.5" x14ac:dyDescent="0.25">
      <c r="A29" s="17" t="s">
        <v>48</v>
      </c>
      <c r="B29" s="23">
        <f>SUM('[1]ESF (cuentas)'!B29)</f>
        <v>0</v>
      </c>
      <c r="C29" s="23">
        <f>SUM('[1]ESF (cuentas)'!C29)</f>
        <v>1506249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f>SUM('[1]ESF (cuentas)'!B30)</f>
        <v>0</v>
      </c>
      <c r="C30" s="23">
        <f>SUM('[1]ESF (cuentas)'!C30)</f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f>SUM('[1]ESF (cuentas)'!B31)</f>
        <v>483026871</v>
      </c>
      <c r="C31" s="23">
        <f>SUM('[1]ESF (cuentas)'!C31)</f>
        <v>115877509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f>SUM('[1]ESF (cuentas)'!F27)</f>
        <v>0</v>
      </c>
      <c r="G32" s="23">
        <f>SUM('[1]ESF (cuentas)'!G27)</f>
        <v>0</v>
      </c>
    </row>
    <row r="33" spans="1:7" s="17" customFormat="1" ht="25.5" x14ac:dyDescent="0.25">
      <c r="A33" s="20" t="s">
        <v>56</v>
      </c>
      <c r="B33" s="21">
        <f>SUM(B34:B38)</f>
        <v>4403178</v>
      </c>
      <c r="C33" s="21">
        <f>SUM(C34:C38)</f>
        <v>5934892</v>
      </c>
      <c r="D33" s="24"/>
      <c r="E33" s="20" t="s">
        <v>57</v>
      </c>
      <c r="F33" s="21">
        <f>SUM(F34:F39)</f>
        <v>717696646</v>
      </c>
      <c r="G33" s="21">
        <f>SUM(G34:G39)</f>
        <v>583417746</v>
      </c>
    </row>
    <row r="34" spans="1:7" s="17" customFormat="1" ht="12.75" x14ac:dyDescent="0.25">
      <c r="A34" s="17" t="s">
        <v>58</v>
      </c>
      <c r="B34" s="23">
        <f>SUM('[1]ESF (cuentas)'!B33)</f>
        <v>4403178</v>
      </c>
      <c r="C34" s="23">
        <f>SUM('[1]ESF (cuentas)'!C33)</f>
        <v>5934892</v>
      </c>
      <c r="D34" s="24"/>
      <c r="E34" s="17" t="s">
        <v>59</v>
      </c>
      <c r="F34" s="23">
        <f>SUM('[1]ESF (cuentas)'!F29)</f>
        <v>0</v>
      </c>
      <c r="G34" s="23">
        <f>SUM('[1]ESF (cuentas)'!G29)</f>
        <v>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f>SUM('[1]ESF (cuentas)'!F30)</f>
        <v>717358776</v>
      </c>
      <c r="G35" s="23">
        <f>SUM('[1]ESF (cuentas)'!G30)</f>
        <v>583148072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f>SUM('[1]ESF (cuentas)'!F31)</f>
        <v>0</v>
      </c>
      <c r="G36" s="23">
        <f>SUM('[1]ESF (cuentas)'!G31)</f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f>SUM('[1]ESF (cuentas)'!F32)</f>
        <v>337870</v>
      </c>
      <c r="G37" s="23">
        <f>SUM('[1]ESF (cuentas)'!G32)</f>
        <v>269674</v>
      </c>
    </row>
    <row r="38" spans="1:7" s="17" customFormat="1" ht="12.75" customHeight="1" x14ac:dyDescent="0.25">
      <c r="A38" s="17" t="s">
        <v>66</v>
      </c>
      <c r="B38" s="23">
        <v>0</v>
      </c>
      <c r="C38" s="23">
        <v>0</v>
      </c>
      <c r="D38" s="24"/>
      <c r="E38" s="17" t="s">
        <v>67</v>
      </c>
      <c r="F38" s="23">
        <f>SUM('[1]ESF (cuentas)'!F33)</f>
        <v>0</v>
      </c>
      <c r="G38" s="23">
        <f>SUM('[1]ESF (cuentas)'!G33)</f>
        <v>0</v>
      </c>
    </row>
    <row r="39" spans="1:7" s="17" customFormat="1" ht="12.75" x14ac:dyDescent="0.25">
      <c r="A39" s="20" t="s">
        <v>68</v>
      </c>
      <c r="B39" s="21">
        <f>SUM('[1]ESF (cuentas)'!B36)</f>
        <v>142424157</v>
      </c>
      <c r="C39" s="21">
        <f>SUM('[1]ESF (cuentas)'!C36)</f>
        <v>113721374</v>
      </c>
      <c r="D39" s="22"/>
      <c r="E39" s="17" t="s">
        <v>69</v>
      </c>
      <c r="F39" s="23">
        <f>SUM('[1]ESF (cuentas)'!F34)</f>
        <v>0</v>
      </c>
      <c r="G39" s="23">
        <f>SUM('[1]ESF (cuentas)'!G34)</f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0</v>
      </c>
      <c r="G40" s="21">
        <f>SUM(G41:G43)</f>
        <v>0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f>SUM('[1]ESF (cuentas)'!F36)</f>
        <v>0</v>
      </c>
      <c r="G41" s="23">
        <f>SUM('[1]ESF (cuentas)'!G36)</f>
        <v>0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f>SUM('[1]ESF (cuentas)'!F37)</f>
        <v>0</v>
      </c>
      <c r="G42" s="23">
        <f>SUM('[1]ESF (cuentas)'!G37)</f>
        <v>0</v>
      </c>
    </row>
    <row r="43" spans="1:7" s="17" customFormat="1" ht="12.75" x14ac:dyDescent="0.25">
      <c r="A43" s="20" t="s">
        <v>76</v>
      </c>
      <c r="B43" s="21">
        <f>SUM(B44:B47)</f>
        <v>556869202</v>
      </c>
      <c r="C43" s="21">
        <f>SUM(C44:C47)</f>
        <v>511050812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f>SUM('[1]ESF (cuentas)'!B41)</f>
        <v>0</v>
      </c>
      <c r="C44" s="23">
        <f>SUM('[1]ESF (cuentas)'!C41)</f>
        <v>0</v>
      </c>
      <c r="E44" s="20" t="s">
        <v>79</v>
      </c>
      <c r="F44" s="21">
        <f>SUM(F45:F47)</f>
        <v>700089735</v>
      </c>
      <c r="G44" s="21">
        <f>SUM(G45:G47)</f>
        <v>57657293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f>SUM('[1]ESF (cuentas)'!F39)</f>
        <v>59538439</v>
      </c>
      <c r="G45" s="23">
        <f>SUM('[1]ESF (cuentas)'!G39)</f>
        <v>53594876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f>SUM('[1]ESF (cuentas)'!F40)</f>
        <v>0</v>
      </c>
      <c r="G46" s="23">
        <f>SUM('[1]ESF (cuentas)'!G40)</f>
        <v>0</v>
      </c>
    </row>
    <row r="47" spans="1:7" s="17" customFormat="1" ht="12.75" x14ac:dyDescent="0.25">
      <c r="A47" s="17" t="s">
        <v>84</v>
      </c>
      <c r="B47" s="23">
        <f>SUM('[1]ESF (cuentas)'!B42)</f>
        <v>556869202</v>
      </c>
      <c r="C47" s="23">
        <f>SUM('[1]ESF (cuentas)'!C42)</f>
        <v>511050812</v>
      </c>
      <c r="D47" s="22"/>
      <c r="E47" s="17" t="s">
        <v>85</v>
      </c>
      <c r="F47" s="23">
        <f>SUM('[1]ESF (cuentas)'!F41)</f>
        <v>640551296</v>
      </c>
      <c r="G47" s="23">
        <f>SUM('[1]ESF (cuentas)'!G41)</f>
        <v>4062417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7897581510</v>
      </c>
      <c r="C49" s="21">
        <f>SUM(C11+C19+C27+C33+C39+C40+C43)</f>
        <v>4745854386</v>
      </c>
      <c r="D49" s="24"/>
      <c r="E49" s="20" t="s">
        <v>87</v>
      </c>
      <c r="F49" s="21">
        <f>SUM(F44+F40+F33+F29+F28+F25+F21+F11)</f>
        <v>4017577031</v>
      </c>
      <c r="G49" s="21">
        <f>SUM(G44+G40+G33+G29+G28+G25+G21+G11)</f>
        <v>4670359751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f>SUM('[1]ESF (cuentas)'!B47)</f>
        <v>520087627</v>
      </c>
      <c r="C53" s="21">
        <f>SUM('[1]ESF (cuentas)'!C47)</f>
        <v>449076669</v>
      </c>
      <c r="D53" s="24"/>
      <c r="E53" s="20" t="s">
        <v>91</v>
      </c>
      <c r="F53" s="21">
        <f>SUM('[1]ESF (cuentas)'!F48)</f>
        <v>2423564317</v>
      </c>
      <c r="G53" s="21">
        <f>SUM('[1]ESF (cuentas)'!G48)</f>
        <v>2426324956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f>SUM('[1]ESF (cuentas)'!B52)</f>
        <v>969906852</v>
      </c>
      <c r="C55" s="21">
        <f>SUM('[1]ESF (cuentas)'!C52)</f>
        <v>993842119</v>
      </c>
      <c r="D55" s="24"/>
      <c r="E55" s="20" t="s">
        <v>93</v>
      </c>
      <c r="F55" s="21">
        <f>SUM('[1]ESF (cuentas)'!F51)</f>
        <v>0</v>
      </c>
      <c r="G55" s="21">
        <f>SUM('[1]ESF (cuentas)'!G51)</f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f>SUM('[1]ESF (cuentas)'!B58)</f>
        <v>25799785029</v>
      </c>
      <c r="C57" s="21">
        <f>SUM('[1]ESF (cuentas)'!C58)</f>
        <v>26362496500</v>
      </c>
      <c r="D57" s="24"/>
      <c r="E57" s="20" t="s">
        <v>95</v>
      </c>
      <c r="F57" s="21">
        <f>SUM('[1]ESF (cuentas)'!F53)</f>
        <v>0</v>
      </c>
      <c r="G57" s="21">
        <f>SUM('[1]ESF (cuentas)'!G53)</f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f>SUM('[1]ESF (cuentas)'!B65)</f>
        <v>4346959402</v>
      </c>
      <c r="C59" s="21">
        <f>SUM('[1]ESF (cuentas)'!C65)</f>
        <v>4346798757</v>
      </c>
      <c r="D59" s="24"/>
      <c r="E59" s="20" t="s">
        <v>97</v>
      </c>
      <c r="F59" s="21">
        <f>SUM('[1]ESF (cuentas)'!F56)</f>
        <v>2295367223</v>
      </c>
      <c r="G59" s="21">
        <f>SUM('[1]ESF (cuentas)'!G56)</f>
        <v>2299611413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f>SUM('[1]ESF (cuentas)'!B74)</f>
        <v>46361604</v>
      </c>
      <c r="C61" s="21">
        <f>SUM('[1]ESF (cuentas)'!C74)</f>
        <v>50821261</v>
      </c>
      <c r="D61" s="24"/>
      <c r="E61" s="20" t="s">
        <v>99</v>
      </c>
      <c r="F61" s="21">
        <f>SUM('[1]ESF (cuentas)'!F59)</f>
        <v>197523067</v>
      </c>
      <c r="G61" s="21">
        <f>SUM('[1]ESF (cuentas)'!G59)</f>
        <v>186735501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f>SUM('[1]ESF (cuentas)'!B80)</f>
        <v>-956962537</v>
      </c>
      <c r="C63" s="21">
        <f>SUM('[1]ESF (cuentas)'!C80)</f>
        <v>-957795615</v>
      </c>
      <c r="D63" s="22"/>
      <c r="E63" s="20" t="s">
        <v>101</v>
      </c>
      <c r="F63" s="21">
        <f>SUM('[1]ESF (cuentas)'!F66)</f>
        <v>3405941</v>
      </c>
      <c r="G63" s="21">
        <f>SUM('[1]ESF (cuentas)'!G66)</f>
        <v>3405941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f>SUM('[1]ESF (cuentas)'!B85)</f>
        <v>11556625492</v>
      </c>
      <c r="C65" s="21">
        <f>SUM('[1]ESF (cuentas)'!C85)</f>
        <v>11526115285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f>SUM('[1]ESF (cuentas)'!B92)</f>
        <v>0</v>
      </c>
      <c r="C67" s="29">
        <f>SUM('[1]ESF (cuentas)'!C92)</f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f>SUM('[1]ESF (cuentas)'!B94)</f>
        <v>536551304</v>
      </c>
      <c r="C69" s="21">
        <f>SUM('[1]ESF (cuentas)'!C94)</f>
        <v>534475403</v>
      </c>
      <c r="D69" s="24"/>
      <c r="E69" s="20" t="s">
        <v>105</v>
      </c>
      <c r="F69" s="21">
        <f>SUM(F63+F61+F59+F57+F55+F53)</f>
        <v>4919860548</v>
      </c>
      <c r="G69" s="21">
        <f>SUM(G63+G61+G59+G57+G55+G53)</f>
        <v>4916077811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42819314773</v>
      </c>
      <c r="C71" s="21">
        <f>SUM(C69+C65+C63+C61+C59+C57+C55+C53+C67)</f>
        <v>43305830379</v>
      </c>
      <c r="D71" s="24"/>
      <c r="E71" s="20" t="s">
        <v>107</v>
      </c>
      <c r="F71" s="21">
        <f>SUM(F69+F49)</f>
        <v>8937437579</v>
      </c>
      <c r="G71" s="21">
        <f>SUM(G69+G49)</f>
        <v>9586437562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2583957648</v>
      </c>
      <c r="G75" s="35">
        <f>SUM(G77+G79+G81)</f>
        <v>2583807699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f>SUM('[1]ESF (cuentas)'!F78)</f>
        <v>0</v>
      </c>
      <c r="G77" s="21">
        <f>SUM('[1]ESF (cuentas)'!G78)</f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f>SUM('[1]ESF (cuentas)'!F80)</f>
        <v>2583957648</v>
      </c>
      <c r="G79" s="21">
        <f>SUM('[1]ESF (cuentas)'!G80)</f>
        <v>2583957648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f>SUM('[1]ESF (cuentas)'!F82)</f>
        <v>0</v>
      </c>
      <c r="G81" s="21">
        <f>SUM('[1]ESF (cuentas)'!G82)</f>
        <v>-149949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39195501056</v>
      </c>
      <c r="G83" s="35">
        <f>SUM(G85+G87+G89+G91+G93)</f>
        <v>35881439504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f>SUM('[1]ESF (cuentas)'!F86)</f>
        <v>4306050829</v>
      </c>
      <c r="G85" s="21">
        <f>SUM('[1]ESF (cuentas)'!G86)</f>
        <v>5898871242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f>SUM('[1]ESF (cuentas)'!F88)</f>
        <v>34506096505</v>
      </c>
      <c r="G87" s="21">
        <f>SUM('[1]ESF (cuentas)'!G88)</f>
        <v>29599215987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f>SUM('[1]ESF (cuentas)'!F90)</f>
        <v>380855928</v>
      </c>
      <c r="G89" s="21">
        <f>SUM('[1]ESF (cuentas)'!G90)</f>
        <v>380855928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f>SUM('[1]ESF (cuentas)'!F94)</f>
        <v>2479909</v>
      </c>
      <c r="G91" s="21">
        <f>SUM('[1]ESF (cuentas)'!G94)</f>
        <v>2478462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f>SUM('[1]ESF (cuentas)'!F97)</f>
        <v>17885</v>
      </c>
      <c r="G93" s="21">
        <f>SUM('[1]ESF (cuentas)'!G97)</f>
        <v>17885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f>SUM('[1]ESF (cuentas)'!F101)</f>
        <v>0</v>
      </c>
      <c r="G97" s="21">
        <f>SUM('[1]ESF (cuentas)'!G101)</f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f>SUM('[1]ESF (cuentas)'!F103)</f>
        <v>0</v>
      </c>
      <c r="G99" s="21">
        <f>SUM('[1]ESF (cuentas)'!G103)</f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41779458704</v>
      </c>
      <c r="G101" s="21">
        <f>SUM(G75+G83+G95)</f>
        <v>38465247203</v>
      </c>
    </row>
    <row r="102" spans="1:8" s="17" customFormat="1" ht="13.5" thickBot="1" x14ac:dyDescent="0.3">
      <c r="B102" s="26"/>
      <c r="C102" s="26"/>
      <c r="E102" s="20"/>
      <c r="F102" s="29"/>
      <c r="G102" s="29"/>
    </row>
    <row r="103" spans="1:8" s="17" customFormat="1" ht="3" customHeight="1" x14ac:dyDescent="0.25">
      <c r="A103" s="36"/>
      <c r="B103" s="37"/>
      <c r="C103" s="37"/>
      <c r="D103" s="36"/>
      <c r="E103" s="38"/>
      <c r="F103" s="39"/>
      <c r="G103" s="39"/>
    </row>
    <row r="104" spans="1:8" s="17" customFormat="1" ht="12.75" x14ac:dyDescent="0.25">
      <c r="A104" s="40" t="s">
        <v>123</v>
      </c>
      <c r="B104" s="41">
        <f>SUM(B71+B49)</f>
        <v>50716896283</v>
      </c>
      <c r="C104" s="41">
        <f>SUM(C71+C49)</f>
        <v>48051684765</v>
      </c>
      <c r="D104" s="42"/>
      <c r="E104" s="40" t="s">
        <v>124</v>
      </c>
      <c r="F104" s="41">
        <f>SUM(F101+F71)</f>
        <v>50716896283</v>
      </c>
      <c r="G104" s="41">
        <f>SUM(G101+G71)</f>
        <v>48051684765</v>
      </c>
    </row>
    <row r="105" spans="1:8" s="3" customFormat="1" ht="15" customHeight="1" x14ac:dyDescent="0.2">
      <c r="A105" s="43" t="s">
        <v>125</v>
      </c>
      <c r="B105" s="13"/>
      <c r="C105" s="13"/>
      <c r="E105" s="12"/>
      <c r="F105" s="13"/>
      <c r="G105" s="13"/>
    </row>
    <row r="106" spans="1:8" s="3" customFormat="1" ht="15" customHeight="1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s="3" customFormat="1" ht="12.75" x14ac:dyDescent="0.2">
      <c r="B109" s="13"/>
      <c r="C109" s="13"/>
      <c r="F109" s="13"/>
      <c r="G109" s="13"/>
    </row>
    <row r="110" spans="1:8" x14ac:dyDescent="0.25">
      <c r="H110" s="3"/>
    </row>
    <row r="111" spans="1:8" x14ac:dyDescent="0.25">
      <c r="H111" s="3"/>
    </row>
    <row r="112" spans="1:8" x14ac:dyDescent="0.25">
      <c r="A112" s="44"/>
      <c r="B112" s="44"/>
      <c r="C112" s="44"/>
      <c r="E112" s="44"/>
      <c r="F112" s="44"/>
      <c r="G112" s="44"/>
      <c r="H112" s="3"/>
    </row>
    <row r="113" spans="1:8" x14ac:dyDescent="0.25">
      <c r="A113" s="44"/>
      <c r="B113" s="44"/>
      <c r="C113" s="44"/>
      <c r="E113" s="44"/>
      <c r="F113" s="44"/>
      <c r="G113" s="44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45"/>
      <c r="B117" s="45"/>
      <c r="C117" s="45"/>
      <c r="D117" s="45"/>
      <c r="E117" s="45"/>
      <c r="F117" s="45"/>
      <c r="G117" s="45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2024-06-11T18:57:57Z</dcterms:created>
  <dcterms:modified xsi:type="dcterms:W3CDTF">2024-06-11T18:57:58Z</dcterms:modified>
</cp:coreProperties>
</file>