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E5B60893-EBA2-4825-BE67-DF85F57AA25F}" xr6:coauthVersionLast="40" xr6:coauthVersionMax="40" xr10:uidLastSave="{00000000-0000-0000-0000-000000000000}"/>
  <bookViews>
    <workbookView xWindow="0" yWindow="0" windowWidth="25200" windowHeight="11775" xr2:uid="{EED3F2F9-C462-4AE6-A5CB-CBC8A68773A7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4" i="1"/>
  <c r="D69" i="1"/>
  <c r="D67" i="1"/>
  <c r="E66" i="1"/>
  <c r="D66" i="1"/>
  <c r="E65" i="1"/>
  <c r="D65" i="1"/>
  <c r="D63" i="1"/>
  <c r="D61" i="1"/>
  <c r="D60" i="1" s="1"/>
  <c r="E60" i="1"/>
  <c r="E58" i="1"/>
  <c r="E71" i="1" s="1"/>
  <c r="D58" i="1"/>
  <c r="D71" i="1" s="1"/>
  <c r="D52" i="1"/>
  <c r="D51" i="1"/>
  <c r="D49" i="1" s="1"/>
  <c r="D50" i="1"/>
  <c r="E49" i="1"/>
  <c r="D47" i="1"/>
  <c r="D46" i="1"/>
  <c r="D45" i="1"/>
  <c r="E44" i="1"/>
  <c r="E54" i="1" s="1"/>
  <c r="D44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E22" i="1"/>
  <c r="D22" i="1"/>
  <c r="D20" i="1"/>
  <c r="D19" i="1"/>
  <c r="D18" i="1"/>
  <c r="D17" i="1"/>
  <c r="D16" i="1"/>
  <c r="D15" i="1"/>
  <c r="D14" i="1"/>
  <c r="D13" i="1"/>
  <c r="D12" i="1"/>
  <c r="D11" i="1"/>
  <c r="E10" i="1"/>
  <c r="E40" i="1" s="1"/>
  <c r="D10" i="1"/>
  <c r="D40" i="1" s="1"/>
  <c r="A4" i="1"/>
  <c r="D73" i="1" l="1"/>
  <c r="E81" i="1"/>
  <c r="E73" i="1"/>
  <c r="D54" i="1"/>
  <c r="D81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<sst xmlns="http://schemas.openxmlformats.org/spreadsheetml/2006/main" count="63" uniqueCount="55">
  <si>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</si>
  <si>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ENTIDADES PARAESTATALES EMPRESARIALES NO FINANCIERAS CON PARTICIPACIÓN ESTATAL MAYORITARIA</t>
  </si>
  <si>
    <t>ESTADO DE FLUJOS DE EFECTIVO CONSOLIDADO</t>
  </si>
  <si>
    <t>( Cifras en Pesos )</t>
  </si>
  <si>
    <t>CONCEPTO</t>
  </si>
  <si>
    <t>MAR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</si>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</sst>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4" fontId="1" fillId="0" borderId="0" xfId="1" applyNumberFormat="1"/>
    <xf numFmtId="164" fontId="1" fillId="0" borderId="0" xfId="1" applyNumberFormat="1"/>
    <xf numFmtId="164" fontId="2" fillId="0" borderId="0" xfId="1" applyNumberFormat="1" applyFont="1"/>
  </cellXfs>
  <cellStyles count="4">
    <cellStyle name="Normal" xfId="0" builtinId="0"/>
    <cellStyle name="Normal 17" xfId="3" xr:uid="{4B8BB63D-937D-4C81-AAAE-FC8E7A135197}"/>
    <cellStyle name="Normal 2 2" xfId="2" xr:uid="{CA0FEDDC-7719-4BD0-9995-8776D2CA2921}"/>
    <cellStyle name="Normal 3 2 2 2 3" xfId="1" xr:uid="{307D9752-38A0-4BCD-92DB-0473FFD8E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367491150</v>
          </cell>
          <cell r="C14">
            <v>329255963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117319842</v>
          </cell>
        </row>
        <row r="20">
          <cell r="D20">
            <v>0</v>
          </cell>
        </row>
        <row r="22">
          <cell r="D22">
            <v>0</v>
          </cell>
        </row>
        <row r="24">
          <cell r="D24">
            <v>9109940</v>
          </cell>
        </row>
        <row r="37">
          <cell r="D37">
            <v>16023114</v>
          </cell>
        </row>
        <row r="38">
          <cell r="D38">
            <v>5697363</v>
          </cell>
        </row>
        <row r="39">
          <cell r="D39">
            <v>59614423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300000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18272885</v>
          </cell>
        </row>
      </sheetData>
      <sheetData sheetId="2"/>
      <sheetData sheetId="3">
        <row r="4">
          <cell r="A4" t="str">
            <v>DEL 1 DE ENERO AL 31 DE MARZO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0</v>
          </cell>
          <cell r="O12">
            <v>22559572</v>
          </cell>
        </row>
        <row r="20">
          <cell r="F20">
            <v>29791662</v>
          </cell>
          <cell r="G20">
            <v>96537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5691902</v>
          </cell>
          <cell r="N28">
            <v>0</v>
          </cell>
          <cell r="O28">
            <v>0</v>
          </cell>
        </row>
        <row r="31">
          <cell r="N31">
            <v>0</v>
          </cell>
          <cell r="O31">
            <v>0</v>
          </cell>
        </row>
        <row r="34">
          <cell r="F34">
            <v>0</v>
          </cell>
          <cell r="G34">
            <v>0</v>
          </cell>
        </row>
        <row r="38">
          <cell r="F38">
            <v>0</v>
          </cell>
          <cell r="G38">
            <v>519953</v>
          </cell>
        </row>
        <row r="39">
          <cell r="N39">
            <v>0</v>
          </cell>
          <cell r="O39">
            <v>0</v>
          </cell>
        </row>
        <row r="40">
          <cell r="F40">
            <v>2087033</v>
          </cell>
          <cell r="G40">
            <v>0</v>
          </cell>
        </row>
        <row r="42">
          <cell r="F42">
            <v>0</v>
          </cell>
          <cell r="G42">
            <v>0</v>
          </cell>
        </row>
        <row r="43">
          <cell r="N43">
            <v>0</v>
          </cell>
          <cell r="O43">
            <v>0</v>
          </cell>
        </row>
        <row r="53">
          <cell r="F53">
            <v>0</v>
          </cell>
          <cell r="G53">
            <v>0</v>
          </cell>
        </row>
        <row r="54">
          <cell r="N54">
            <v>0</v>
          </cell>
          <cell r="O54">
            <v>0</v>
          </cell>
        </row>
        <row r="58">
          <cell r="F58">
            <v>0</v>
          </cell>
          <cell r="G58">
            <v>0</v>
          </cell>
          <cell r="N58">
            <v>0</v>
          </cell>
          <cell r="O58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F64">
            <v>0</v>
          </cell>
          <cell r="G64">
            <v>1689565</v>
          </cell>
        </row>
        <row r="65">
          <cell r="N65">
            <v>183988</v>
          </cell>
          <cell r="O65">
            <v>0</v>
          </cell>
        </row>
        <row r="69">
          <cell r="N69">
            <v>0</v>
          </cell>
          <cell r="O69">
            <v>603228</v>
          </cell>
        </row>
        <row r="71">
          <cell r="F71">
            <v>0</v>
          </cell>
          <cell r="G71">
            <v>494013</v>
          </cell>
        </row>
        <row r="76">
          <cell r="N76">
            <v>0</v>
          </cell>
          <cell r="O76">
            <v>0</v>
          </cell>
        </row>
        <row r="80">
          <cell r="F80">
            <v>0</v>
          </cell>
          <cell r="G80">
            <v>39468</v>
          </cell>
        </row>
        <row r="86">
          <cell r="F86">
            <v>15708703</v>
          </cell>
          <cell r="G86">
            <v>0</v>
          </cell>
        </row>
        <row r="91">
          <cell r="F91">
            <v>0</v>
          </cell>
          <cell r="G91">
            <v>0</v>
          </cell>
          <cell r="N91">
            <v>0</v>
          </cell>
          <cell r="O91">
            <v>0</v>
          </cell>
        </row>
        <row r="94">
          <cell r="N94">
            <v>0</v>
          </cell>
          <cell r="O94">
            <v>0</v>
          </cell>
        </row>
        <row r="97">
          <cell r="N97">
            <v>0</v>
          </cell>
          <cell r="O97">
            <v>0</v>
          </cell>
        </row>
        <row r="98">
          <cell r="F98">
            <v>0</v>
          </cell>
          <cell r="G98">
            <v>0</v>
          </cell>
        </row>
        <row r="100">
          <cell r="F100">
            <v>0</v>
          </cell>
          <cell r="G100">
            <v>0</v>
          </cell>
        </row>
        <row r="103">
          <cell r="N103">
            <v>190139221</v>
          </cell>
          <cell r="O103">
            <v>0</v>
          </cell>
        </row>
        <row r="106">
          <cell r="N106">
            <v>0</v>
          </cell>
          <cell r="O106">
            <v>194503179</v>
          </cell>
        </row>
        <row r="109">
          <cell r="N109">
            <v>0</v>
          </cell>
          <cell r="O109">
            <v>0</v>
          </cell>
        </row>
        <row r="114">
          <cell r="N114">
            <v>0</v>
          </cell>
          <cell r="O114">
            <v>0</v>
          </cell>
        </row>
        <row r="118">
          <cell r="N118">
            <v>0</v>
          </cell>
          <cell r="O118">
            <v>0</v>
          </cell>
        </row>
        <row r="122">
          <cell r="N122">
            <v>0</v>
          </cell>
          <cell r="O1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F7F5-4B2C-496E-983D-02E3FA544886}">
  <sheetPr>
    <tabColor theme="0" tint="-0.14999847407452621"/>
    <pageSetUpPr fitToPage="1"/>
  </sheetPr>
  <dimension ref="A1:G84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6" style="3" customWidth="1"/>
    <col min="4" max="5" width="20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MARZO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126429782</v>
      </c>
      <c r="E10" s="19">
        <f>SUM(E11:E20)</f>
        <v>606043644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117319842</v>
      </c>
      <c r="E17" s="21">
        <v>534737993</v>
      </c>
    </row>
    <row r="18" spans="1:5" s="2" customFormat="1" ht="12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SUM('[1]2EA'!D22)</f>
        <v>0</v>
      </c>
      <c r="E19" s="24">
        <v>29363255</v>
      </c>
    </row>
    <row r="20" spans="1:5" s="25" customFormat="1" ht="12.75" x14ac:dyDescent="0.2">
      <c r="A20" s="22"/>
      <c r="B20" s="22"/>
      <c r="C20" s="20" t="s">
        <v>18</v>
      </c>
      <c r="D20" s="21">
        <f>SUM('[1]2EA'!D24)</f>
        <v>9109940</v>
      </c>
      <c r="E20" s="21">
        <v>41942396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99907785</v>
      </c>
      <c r="E22" s="19">
        <f>SUM(E23:E38)</f>
        <v>796182865</v>
      </c>
    </row>
    <row r="23" spans="1:5" s="10" customFormat="1" ht="12.75" x14ac:dyDescent="0.25">
      <c r="A23" s="22"/>
      <c r="B23" s="22"/>
      <c r="C23" s="20" t="s">
        <v>20</v>
      </c>
      <c r="D23" s="24">
        <f>SUM('[1]2EA'!D37)</f>
        <v>16023114</v>
      </c>
      <c r="E23" s="24">
        <v>60534337</v>
      </c>
    </row>
    <row r="24" spans="1:5" s="10" customFormat="1" ht="12.75" x14ac:dyDescent="0.25">
      <c r="A24" s="22"/>
      <c r="B24" s="22"/>
      <c r="C24" s="20" t="s">
        <v>21</v>
      </c>
      <c r="D24" s="24">
        <f>SUM('[1]2EA'!D38)</f>
        <v>5697363</v>
      </c>
      <c r="E24" s="24">
        <v>20170049</v>
      </c>
    </row>
    <row r="25" spans="1:5" s="10" customFormat="1" ht="12.75" x14ac:dyDescent="0.25">
      <c r="A25" s="22"/>
      <c r="B25" s="22"/>
      <c r="C25" s="20" t="s">
        <v>22</v>
      </c>
      <c r="D25" s="24">
        <f>SUM('[1]2EA'!D39)</f>
        <v>59614423</v>
      </c>
      <c r="E25" s="24">
        <v>317569086</v>
      </c>
    </row>
    <row r="26" spans="1:5" s="2" customFormat="1" ht="12.75" x14ac:dyDescent="0.2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SUM('[1]2EA'!D43)</f>
        <v>0</v>
      </c>
      <c r="E28" s="21">
        <v>0</v>
      </c>
    </row>
    <row r="29" spans="1:5" s="2" customFormat="1" ht="12.75" x14ac:dyDescent="0.2">
      <c r="A29" s="26"/>
      <c r="B29" s="26"/>
      <c r="C29" s="20" t="s">
        <v>26</v>
      </c>
      <c r="D29" s="21">
        <f>SUM('[1]2EA'!D44)</f>
        <v>300000</v>
      </c>
      <c r="E29" s="21">
        <v>1300000</v>
      </c>
    </row>
    <row r="30" spans="1:5" s="2" customFormat="1" ht="12.75" x14ac:dyDescent="0.2">
      <c r="A30" s="26"/>
      <c r="B30" s="26"/>
      <c r="C30" s="20" t="s">
        <v>27</v>
      </c>
      <c r="D30" s="21">
        <f>SUM('[1]2EA'!D45)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SUM('[1]2EA'!D60)</f>
        <v>18272885</v>
      </c>
      <c r="E38" s="21">
        <v>396609393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26521997</v>
      </c>
      <c r="E40" s="30">
        <f>SUM(E10-E22)</f>
        <v>-190139221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237726619</v>
      </c>
      <c r="E44" s="19">
        <f>SUM(E45:E47)</f>
        <v>1371805100</v>
      </c>
    </row>
    <row r="45" spans="1:7" s="2" customFormat="1" ht="12.75" x14ac:dyDescent="0.2">
      <c r="A45" s="20"/>
      <c r="B45" s="20"/>
      <c r="C45" s="20" t="s">
        <v>38</v>
      </c>
      <c r="D45" s="21">
        <f>SUM('[2]MATRIZ FLUJO EFECTIVO'!F64)</f>
        <v>0</v>
      </c>
      <c r="E45" s="21">
        <v>1289917151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f>SUM('[2]MATRIZ FLUJO EFECTIVO'!F71)</f>
        <v>0</v>
      </c>
      <c r="E46" s="21">
        <v>50527058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f>SUM('[2]MATRIZ FLUJO EFECTIVO'!F20+'[2]MATRIZ FLUJO EFECTIVO'!F28+'[2]MATRIZ FLUJO EFECTIVO'!F34+'[2]MATRIZ FLUJO EFECTIVO'!F38+'[2]MATRIZ FLUJO EFECTIVO'!F40+'[2]MATRIZ FLUJO EFECTIVO'!F42+'[2]MATRIZ FLUJO EFECTIVO'!F53+'[2]MATRIZ FLUJO EFECTIVO'!F58+'[2]MATRIZ FLUJO EFECTIVO'!F80+'[2]MATRIZ FLUJO EFECTIVO'!F86+'[2]MATRIZ FLUJO EFECTIVO'!F91+'[2]MATRIZ FLUJO EFECTIVO'!F98+'[2]MATRIZ FLUJO EFECTIVO'!F100+'[2]MATRIZ FLUJO EFECTIVO'!N91+'[2]MATRIZ FLUJO EFECTIVO'!N94+'[2]MATRIZ FLUJO EFECTIVO'!N97+'[2]MATRIZ FLUJO EFECTIVO'!N103+'[2]MATRIZ FLUJO EFECTIVO'!N106+'[2]MATRIZ FLUJO EFECTIVO'!N109+'[2]MATRIZ FLUJO EFECTIVO'!N114+'[2]MATRIZ FLUJO EFECTIVO'!N118+'[2]MATRIZ FLUJO EFECTIVO'!N122)</f>
        <v>237726619</v>
      </c>
      <c r="E47" s="21">
        <v>31360891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203034617</v>
      </c>
      <c r="E49" s="19">
        <f>SUM(E50:E52)</f>
        <v>495443794</v>
      </c>
    </row>
    <row r="50" spans="1:7" s="2" customFormat="1" ht="12.75" x14ac:dyDescent="0.2">
      <c r="A50" s="20"/>
      <c r="B50" s="20"/>
      <c r="C50" s="20" t="s">
        <v>38</v>
      </c>
      <c r="D50" s="21">
        <f>SUM('[2]MATRIZ FLUJO EFECTIVO'!G64)</f>
        <v>1689565</v>
      </c>
      <c r="E50" s="21">
        <v>0</v>
      </c>
    </row>
    <row r="51" spans="1:7" s="2" customFormat="1" ht="12.75" x14ac:dyDescent="0.2">
      <c r="A51" s="20"/>
      <c r="B51" s="20"/>
      <c r="C51" s="20" t="s">
        <v>39</v>
      </c>
      <c r="D51" s="21">
        <f>SUM('[2]MATRIZ FLUJO EFECTIVO'!G71)</f>
        <v>494013</v>
      </c>
      <c r="E51" s="21">
        <v>46835</v>
      </c>
    </row>
    <row r="52" spans="1:7" s="2" customFormat="1" ht="12.75" x14ac:dyDescent="0.2">
      <c r="A52" s="20"/>
      <c r="B52" s="20"/>
      <c r="C52" s="20" t="s">
        <v>41</v>
      </c>
      <c r="D52" s="21">
        <f>SUM('[2]MATRIZ FLUJO EFECTIVO'!G20+'[2]MATRIZ FLUJO EFECTIVO'!G28+'[2]MATRIZ FLUJO EFECTIVO'!G34+'[2]MATRIZ FLUJO EFECTIVO'!G38+'[2]MATRIZ FLUJO EFECTIVO'!G40+'[2]MATRIZ FLUJO EFECTIVO'!G42+'[2]MATRIZ FLUJO EFECTIVO'!G53+'[2]MATRIZ FLUJO EFECTIVO'!G58+'[2]MATRIZ FLUJO EFECTIVO'!G80+'[2]MATRIZ FLUJO EFECTIVO'!G86+'[2]MATRIZ FLUJO EFECTIVO'!G91+'[2]MATRIZ FLUJO EFECTIVO'!G98+'[2]MATRIZ FLUJO EFECTIVO'!G100+'[2]MATRIZ FLUJO EFECTIVO'!O91+'[2]MATRIZ FLUJO EFECTIVO'!O94+'[2]MATRIZ FLUJO EFECTIVO'!O97+'[2]MATRIZ FLUJO EFECTIVO'!O103+'[2]MATRIZ FLUJO EFECTIVO'!O106+'[2]MATRIZ FLUJO EFECTIVO'!O109+'[2]MATRIZ FLUJO EFECTIVO'!O114+'[2]MATRIZ FLUJO EFECTIVO'!O118+'[2]MATRIZ FLUJO EFECTIVO'!O122)</f>
        <v>200851039</v>
      </c>
      <c r="E52" s="21">
        <v>495396959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34692002</v>
      </c>
      <c r="E54" s="30">
        <f>SUM(E44-E49)</f>
        <v>876361306</v>
      </c>
      <c r="F54" s="25"/>
      <c r="G54" s="31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17"/>
      <c r="B57" s="17"/>
      <c r="C57" s="17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SUM(D61:D63)</f>
        <v>183988</v>
      </c>
      <c r="E58" s="19">
        <f>SUM(E61:E63)</f>
        <v>23971723</v>
      </c>
    </row>
    <row r="59" spans="1:7" s="2" customFormat="1" ht="5.0999999999999996" customHeight="1" x14ac:dyDescent="0.2">
      <c r="B59" s="22"/>
      <c r="C59" s="22"/>
      <c r="D59" s="35"/>
    </row>
    <row r="60" spans="1:7" s="2" customFormat="1" ht="12.75" x14ac:dyDescent="0.2">
      <c r="B60" s="20"/>
      <c r="C60" s="20" t="s">
        <v>44</v>
      </c>
      <c r="D60" s="35">
        <f>SUM(D61)</f>
        <v>0</v>
      </c>
      <c r="E60" s="35">
        <f>SUM(E61)</f>
        <v>0</v>
      </c>
    </row>
    <row r="61" spans="1:7" s="2" customFormat="1" ht="12.75" x14ac:dyDescent="0.2">
      <c r="B61" s="22"/>
      <c r="C61" s="20" t="s">
        <v>45</v>
      </c>
      <c r="D61" s="21">
        <f>SUM('[2]MATRIZ FLUJO EFECTIVO'!N25+'[2]MATRIZ FLUJO EFECTIVO'!N62-'[2]MATRIZ FLUJO EFECTIVO'!O25-'[2]MATRIZ FLUJO EFECTIVO'!O62)</f>
        <v>0</v>
      </c>
      <c r="E61" s="21">
        <v>0</v>
      </c>
    </row>
    <row r="62" spans="1:7" s="2" customFormat="1" ht="12.75" x14ac:dyDescent="0.2">
      <c r="B62" s="22"/>
      <c r="C62" s="20" t="s">
        <v>46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47</v>
      </c>
      <c r="D63" s="21">
        <f>SUM('[2]MATRIZ FLUJO EFECTIVO'!N12+'[2]MATRIZ FLUJO EFECTIVO'!N21+'[2]MATRIZ FLUJO EFECTIVO'!N26+'[2]MATRIZ FLUJO EFECTIVO'!N28+'[2]MATRIZ FLUJO EFECTIVO'!N31+'[2]MATRIZ FLUJO EFECTIVO'!N39+'[2]MATRIZ FLUJO EFECTIVO'!N43+'[2]MATRIZ FLUJO EFECTIVO'!N54+'[2]MATRIZ FLUJO EFECTIVO'!N58+'[2]MATRIZ FLUJO EFECTIVO'!N63+'[2]MATRIZ FLUJO EFECTIVO'!N65+'[2]MATRIZ FLUJO EFECTIVO'!N69+'[2]MATRIZ FLUJO EFECTIVO'!N76)</f>
        <v>183988</v>
      </c>
      <c r="E63" s="21">
        <v>23971723</v>
      </c>
    </row>
    <row r="64" spans="1:7" s="2" customFormat="1" ht="5.0999999999999996" customHeight="1" x14ac:dyDescent="0.2">
      <c r="B64" s="22"/>
      <c r="C64" s="22"/>
      <c r="D64" s="21"/>
    </row>
    <row r="65" spans="1:7" s="2" customFormat="1" ht="12.75" x14ac:dyDescent="0.2">
      <c r="A65" s="18"/>
      <c r="B65" s="18" t="s">
        <v>19</v>
      </c>
      <c r="C65" s="18"/>
      <c r="D65" s="19">
        <f>SUM(D67:D69)</f>
        <v>23162800</v>
      </c>
      <c r="E65" s="19">
        <f>SUM(E67:E69)</f>
        <v>725164112</v>
      </c>
    </row>
    <row r="66" spans="1:7" s="2" customFormat="1" ht="12.75" x14ac:dyDescent="0.2">
      <c r="B66" s="20"/>
      <c r="C66" s="20" t="s">
        <v>48</v>
      </c>
      <c r="D66" s="35">
        <f>SUM(D67:D67)</f>
        <v>0</v>
      </c>
      <c r="E66" s="35">
        <f>SUM(E67:E67)</f>
        <v>0</v>
      </c>
    </row>
    <row r="67" spans="1:7" s="2" customFormat="1" ht="12.75" x14ac:dyDescent="0.2">
      <c r="B67" s="20"/>
      <c r="C67" s="20" t="s">
        <v>45</v>
      </c>
      <c r="D67" s="35">
        <f>SUM('[1]2EA'!D54)</f>
        <v>0</v>
      </c>
      <c r="E67" s="35">
        <v>0</v>
      </c>
    </row>
    <row r="68" spans="1:7" s="2" customFormat="1" ht="12.75" x14ac:dyDescent="0.2">
      <c r="B68" s="20"/>
      <c r="C68" s="20" t="s">
        <v>46</v>
      </c>
      <c r="D68" s="35">
        <v>0</v>
      </c>
      <c r="E68" s="35">
        <v>0</v>
      </c>
    </row>
    <row r="69" spans="1:7" s="2" customFormat="1" ht="12.75" x14ac:dyDescent="0.2">
      <c r="B69" s="20"/>
      <c r="C69" s="20" t="s">
        <v>49</v>
      </c>
      <c r="D69" s="35">
        <f>SUM('[2]MATRIZ FLUJO EFECTIVO'!O12+'[2]MATRIZ FLUJO EFECTIVO'!O21+'[2]MATRIZ FLUJO EFECTIVO'!O26+'[2]MATRIZ FLUJO EFECTIVO'!O28+'[2]MATRIZ FLUJO EFECTIVO'!O31+'[2]MATRIZ FLUJO EFECTIVO'!O39+'[2]MATRIZ FLUJO EFECTIVO'!O43+'[2]MATRIZ FLUJO EFECTIVO'!O54+'[2]MATRIZ FLUJO EFECTIVO'!O58+'[2]MATRIZ FLUJO EFECTIVO'!O63+'[2]MATRIZ FLUJO EFECTIVO'!O65+'[2]MATRIZ FLUJO EFECTIVO'!O69+'[2]MATRIZ FLUJO EFECTIVO'!O76)</f>
        <v>23162800</v>
      </c>
      <c r="E69" s="35">
        <v>725164112</v>
      </c>
    </row>
    <row r="70" spans="1:7" s="3" customFormat="1" ht="5.0999999999999996" customHeight="1" x14ac:dyDescent="0.25">
      <c r="A70" s="17"/>
      <c r="B70" s="17"/>
      <c r="C70" s="17"/>
      <c r="D70" s="13"/>
      <c r="E70" s="2"/>
    </row>
    <row r="71" spans="1:7" s="3" customFormat="1" x14ac:dyDescent="0.25">
      <c r="A71" s="14" t="s">
        <v>50</v>
      </c>
      <c r="B71" s="15"/>
      <c r="C71" s="15"/>
      <c r="D71" s="30">
        <f>D58-D65</f>
        <v>-22978812</v>
      </c>
      <c r="E71" s="30">
        <f>E58-E65</f>
        <v>-701192389</v>
      </c>
      <c r="F71" s="25"/>
      <c r="G71" s="31"/>
    </row>
    <row r="72" spans="1:7" s="2" customFormat="1" ht="12.75" x14ac:dyDescent="0.2">
      <c r="A72" s="22"/>
      <c r="B72" s="22"/>
      <c r="C72" s="22"/>
      <c r="D72" s="21"/>
      <c r="E72" s="21"/>
    </row>
    <row r="73" spans="1:7" s="3" customFormat="1" ht="15.75" thickBot="1" x14ac:dyDescent="0.3">
      <c r="A73" s="36" t="s">
        <v>51</v>
      </c>
      <c r="B73" s="37"/>
      <c r="C73" s="37"/>
      <c r="D73" s="38">
        <f>D40+D54+D71</f>
        <v>38235187</v>
      </c>
      <c r="E73" s="38">
        <f>E40+E54+E71</f>
        <v>-14970304</v>
      </c>
      <c r="F73" s="2"/>
    </row>
    <row r="74" spans="1:7" s="2" customFormat="1" ht="15.75" thickBot="1" x14ac:dyDescent="0.25">
      <c r="A74" s="39" t="s">
        <v>52</v>
      </c>
      <c r="B74" s="40"/>
      <c r="C74" s="40"/>
      <c r="D74" s="41">
        <f>SUM('[1]1ESF'!C14)</f>
        <v>329255963</v>
      </c>
      <c r="E74" s="41">
        <v>344226267</v>
      </c>
    </row>
    <row r="75" spans="1:7" s="2" customFormat="1" x14ac:dyDescent="0.2">
      <c r="A75" s="42" t="s">
        <v>53</v>
      </c>
      <c r="B75" s="43"/>
      <c r="C75" s="43"/>
      <c r="D75" s="44">
        <f>SUM('[1]1ESF'!B14)</f>
        <v>367491150</v>
      </c>
      <c r="E75" s="44">
        <v>329255963</v>
      </c>
    </row>
    <row r="76" spans="1:7" s="3" customFormat="1" ht="4.5" customHeight="1" x14ac:dyDescent="0.25">
      <c r="A76" s="45"/>
      <c r="B76" s="45"/>
      <c r="C76" s="45"/>
      <c r="D76" s="45"/>
      <c r="E76" s="45"/>
      <c r="F76" s="2"/>
    </row>
    <row r="77" spans="1:7" s="3" customFormat="1" ht="12.75" customHeight="1" x14ac:dyDescent="0.25">
      <c r="A77" s="46" t="s">
        <v>54</v>
      </c>
      <c r="B77" s="47"/>
      <c r="C77" s="47"/>
      <c r="F77" s="2"/>
    </row>
    <row r="78" spans="1:7" s="48" customFormat="1" x14ac:dyDescent="0.25">
      <c r="A78" s="3"/>
      <c r="B78" s="3"/>
      <c r="C78" s="3"/>
      <c r="F78" s="2"/>
      <c r="G78" s="3"/>
    </row>
    <row r="79" spans="1:7" s="48" customFormat="1" x14ac:dyDescent="0.25">
      <c r="A79" s="3"/>
      <c r="B79" s="3"/>
      <c r="C79" s="3"/>
      <c r="D79" s="49"/>
      <c r="E79" s="49"/>
      <c r="F79" s="2"/>
      <c r="G79" s="3"/>
    </row>
    <row r="81" spans="4:5" x14ac:dyDescent="0.25">
      <c r="D81" s="50">
        <f>D40+D54+D71</f>
        <v>38235187</v>
      </c>
      <c r="E81" s="50">
        <f>E40+E54+E71</f>
        <v>-14970304</v>
      </c>
    </row>
    <row r="84" spans="4:5" x14ac:dyDescent="0.25">
      <c r="D84" s="51"/>
      <c r="E84" s="51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25" right="0.25" top="0.75" bottom="0.75" header="0.3" footer="0.3"/>
  <pageSetup paperSize="119"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2024-06-11T19:54:27Z</dcterms:created>
  <dcterms:modified xsi:type="dcterms:W3CDTF">2024-06-11T19:54:27Z</dcterms:modified>
</cp:coreProperties>
</file>