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FA7E3220-3438-4979-BE26-751C48151B0D}" xr6:coauthVersionLast="40" xr6:coauthVersionMax="40" xr10:uidLastSave="{00000000-0000-0000-0000-000000000000}"/>
  <bookViews>
    <workbookView xWindow="0" yWindow="0" windowWidth="25200" windowHeight="11775" xr2:uid="{6248ADE0-9469-47FD-8921-ADACC92254F4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F99" i="1"/>
  <c r="G97" i="1"/>
  <c r="F97" i="1"/>
  <c r="G95" i="1"/>
  <c r="F95" i="1"/>
  <c r="G93" i="1"/>
  <c r="F93" i="1"/>
  <c r="G91" i="1"/>
  <c r="F91" i="1"/>
  <c r="G89" i="1"/>
  <c r="F89" i="1"/>
  <c r="G87" i="1"/>
  <c r="F87" i="1"/>
  <c r="G85" i="1"/>
  <c r="F85" i="1"/>
  <c r="G83" i="1"/>
  <c r="F83" i="1"/>
  <c r="G81" i="1"/>
  <c r="F81" i="1"/>
  <c r="G79" i="1"/>
  <c r="F79" i="1"/>
  <c r="G77" i="1"/>
  <c r="F77" i="1"/>
  <c r="G75" i="1"/>
  <c r="G101" i="1" s="1"/>
  <c r="F75" i="1"/>
  <c r="F101" i="1" s="1"/>
  <c r="C69" i="1"/>
  <c r="C71" i="1" s="1"/>
  <c r="B69" i="1"/>
  <c r="B71" i="1" s="1"/>
  <c r="B104" i="1" s="1"/>
  <c r="C67" i="1"/>
  <c r="B67" i="1"/>
  <c r="C65" i="1"/>
  <c r="B65" i="1"/>
  <c r="G63" i="1"/>
  <c r="G69" i="1" s="1"/>
  <c r="F63" i="1"/>
  <c r="F69" i="1" s="1"/>
  <c r="C63" i="1"/>
  <c r="B63" i="1"/>
  <c r="G61" i="1"/>
  <c r="F61" i="1"/>
  <c r="C61" i="1"/>
  <c r="B61" i="1"/>
  <c r="G59" i="1"/>
  <c r="F59" i="1"/>
  <c r="C59" i="1"/>
  <c r="B59" i="1"/>
  <c r="G57" i="1"/>
  <c r="F57" i="1"/>
  <c r="C57" i="1"/>
  <c r="B57" i="1"/>
  <c r="G55" i="1"/>
  <c r="F55" i="1"/>
  <c r="C55" i="1"/>
  <c r="B55" i="1"/>
  <c r="G53" i="1"/>
  <c r="F53" i="1"/>
  <c r="C53" i="1"/>
  <c r="B53" i="1"/>
  <c r="G47" i="1"/>
  <c r="F47" i="1"/>
  <c r="C47" i="1"/>
  <c r="B47" i="1"/>
  <c r="G46" i="1"/>
  <c r="F46" i="1"/>
  <c r="G45" i="1"/>
  <c r="G44" i="1" s="1"/>
  <c r="F45" i="1"/>
  <c r="F44" i="1" s="1"/>
  <c r="C44" i="1"/>
  <c r="C43" i="1" s="1"/>
  <c r="B44" i="1"/>
  <c r="B43" i="1" s="1"/>
  <c r="G42" i="1"/>
  <c r="G40" i="1" s="1"/>
  <c r="F42" i="1"/>
  <c r="F40" i="1" s="1"/>
  <c r="G41" i="1"/>
  <c r="F41" i="1"/>
  <c r="C41" i="1"/>
  <c r="B41" i="1"/>
  <c r="C40" i="1"/>
  <c r="B40" i="1"/>
  <c r="G39" i="1"/>
  <c r="F39" i="1"/>
  <c r="C39" i="1"/>
  <c r="B39" i="1"/>
  <c r="G38" i="1"/>
  <c r="F38" i="1"/>
  <c r="G37" i="1"/>
  <c r="F37" i="1"/>
  <c r="G36" i="1"/>
  <c r="F36" i="1"/>
  <c r="C36" i="1"/>
  <c r="C33" i="1" s="1"/>
  <c r="B36" i="1"/>
  <c r="B33" i="1" s="1"/>
  <c r="G35" i="1"/>
  <c r="F35" i="1"/>
  <c r="G34" i="1"/>
  <c r="F34" i="1"/>
  <c r="C34" i="1"/>
  <c r="B34" i="1"/>
  <c r="G33" i="1"/>
  <c r="F33" i="1"/>
  <c r="G32" i="1"/>
  <c r="G29" i="1" s="1"/>
  <c r="F32" i="1"/>
  <c r="F29" i="1" s="1"/>
  <c r="C31" i="1"/>
  <c r="B31" i="1"/>
  <c r="C30" i="1"/>
  <c r="B30" i="1"/>
  <c r="C29" i="1"/>
  <c r="B29" i="1"/>
  <c r="G28" i="1"/>
  <c r="F28" i="1"/>
  <c r="C28" i="1"/>
  <c r="B28" i="1"/>
  <c r="G27" i="1"/>
  <c r="F27" i="1"/>
  <c r="C27" i="1"/>
  <c r="B27" i="1"/>
  <c r="G26" i="1"/>
  <c r="F26" i="1"/>
  <c r="C26" i="1"/>
  <c r="B26" i="1"/>
  <c r="G25" i="1"/>
  <c r="F25" i="1"/>
  <c r="C25" i="1"/>
  <c r="B25" i="1"/>
  <c r="G24" i="1"/>
  <c r="F24" i="1"/>
  <c r="C24" i="1"/>
  <c r="B24" i="1"/>
  <c r="C23" i="1"/>
  <c r="B23" i="1"/>
  <c r="C22" i="1"/>
  <c r="B22" i="1"/>
  <c r="G21" i="1"/>
  <c r="F21" i="1"/>
  <c r="C21" i="1"/>
  <c r="B21" i="1"/>
  <c r="G20" i="1"/>
  <c r="F20" i="1"/>
  <c r="C20" i="1"/>
  <c r="C19" i="1" s="1"/>
  <c r="B20" i="1"/>
  <c r="B19" i="1" s="1"/>
  <c r="G18" i="1"/>
  <c r="G11" i="1" s="1"/>
  <c r="F18" i="1"/>
  <c r="F11" i="1" s="1"/>
  <c r="C18" i="1"/>
  <c r="B18" i="1"/>
  <c r="C17" i="1"/>
  <c r="B17" i="1"/>
  <c r="G16" i="1"/>
  <c r="F16" i="1"/>
  <c r="C16" i="1"/>
  <c r="B16" i="1"/>
  <c r="G15" i="1"/>
  <c r="F15" i="1"/>
  <c r="C15" i="1"/>
  <c r="B15" i="1"/>
  <c r="G14" i="1"/>
  <c r="F14" i="1"/>
  <c r="C14" i="1"/>
  <c r="B14" i="1"/>
  <c r="G13" i="1"/>
  <c r="F13" i="1"/>
  <c r="C13" i="1"/>
  <c r="B13" i="1"/>
  <c r="G12" i="1"/>
  <c r="F12" i="1"/>
  <c r="C12" i="1"/>
  <c r="B12" i="1"/>
  <c r="C11" i="1"/>
  <c r="C49" i="1" s="1"/>
  <c r="B11" i="1"/>
  <c r="B49" i="1" s="1"/>
  <c r="G49" i="1" l="1"/>
  <c r="C104" i="1"/>
  <c r="F71" i="1"/>
  <c r="F104" i="1"/>
  <c r="F49" i="1"/>
  <c r="G71" i="1"/>
  <c r="G104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<sst xmlns="http://schemas.openxmlformats.org/spreadsheetml/2006/main" count="129" uniqueCount="126">
  <si>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</si>
  <si>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EMPRESARIALES NO FINANCIERAS CON PARTICIPACIÓN ESTATAL MAYORITARIA</t>
  </si>
  <si>
    <t>ESTADO DE SITUACIÓN FINANCIERA DETALLADO CONSOLIDADO</t>
  </si>
  <si>
    <t>AL 31 DE DICIEMBRE DE 2023 Y AL 31 DE MARZO DE 2024</t>
  </si>
  <si>
    <t>( Cifras en Pesos )</t>
  </si>
  <si>
    <t>CONCEPTO</t>
  </si>
  <si>
    <t>31 DE MARZO DE 2024</t>
  </si>
  <si>
    <t>31 DE DICIEMBRE DE 2023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</si>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</sst>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6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164" fontId="5" fillId="0" borderId="6" xfId="1" applyNumberFormat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Font="1" applyFill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AAB5B17E-98BD-4324-90CD-43BEB4F5C68D}"/>
    <cellStyle name="Normal 17" xfId="3" xr:uid="{755840CA-CCC1-4128-A001-51908E2651ED}"/>
    <cellStyle name="Normal 2 2" xfId="2" xr:uid="{2939D919-DF2A-4D36-9BC4-439E841842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2617ACA-790C-4FF0-AFBD-E11EA360243F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969484A9-D711-40A8-B5D1-3ED4CAEE3E33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-%20Ma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>
        <row r="12">
          <cell r="B12">
            <v>35000</v>
          </cell>
          <cell r="C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0</v>
          </cell>
          <cell r="F13">
            <v>67917541</v>
          </cell>
          <cell r="G13">
            <v>84926544</v>
          </cell>
        </row>
        <row r="14">
          <cell r="B14">
            <v>11768125</v>
          </cell>
          <cell r="C14">
            <v>17171900</v>
          </cell>
          <cell r="F14">
            <v>0</v>
          </cell>
          <cell r="G14">
            <v>0</v>
          </cell>
        </row>
        <row r="15">
          <cell r="B15">
            <v>355678623</v>
          </cell>
          <cell r="C15">
            <v>312074661</v>
          </cell>
          <cell r="F15">
            <v>0</v>
          </cell>
          <cell r="G15">
            <v>0</v>
          </cell>
        </row>
        <row r="16">
          <cell r="B16">
            <v>0</v>
          </cell>
          <cell r="C16">
            <v>0</v>
          </cell>
          <cell r="F16">
            <v>0</v>
          </cell>
          <cell r="G16">
            <v>0</v>
          </cell>
        </row>
        <row r="17">
          <cell r="B17">
            <v>9402</v>
          </cell>
          <cell r="C17">
            <v>9402</v>
          </cell>
          <cell r="F17">
            <v>4884144</v>
          </cell>
          <cell r="G17">
            <v>5745667</v>
          </cell>
        </row>
        <row r="18">
          <cell r="B18">
            <v>0</v>
          </cell>
          <cell r="C18">
            <v>0</v>
          </cell>
          <cell r="F18">
            <v>69594197</v>
          </cell>
          <cell r="G18">
            <v>74283243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1">
          <cell r="B21">
            <v>62443693</v>
          </cell>
          <cell r="C21">
            <v>89166474</v>
          </cell>
        </row>
        <row r="22">
          <cell r="B22">
            <v>69433</v>
          </cell>
          <cell r="C22">
            <v>4951</v>
          </cell>
          <cell r="F22">
            <v>0</v>
          </cell>
          <cell r="G22">
            <v>0</v>
          </cell>
        </row>
        <row r="23">
          <cell r="B23">
            <v>182720</v>
          </cell>
          <cell r="C23">
            <v>150665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11464474</v>
          </cell>
          <cell r="C26">
            <v>14533355</v>
          </cell>
        </row>
        <row r="27">
          <cell r="F27">
            <v>0</v>
          </cell>
          <cell r="G27">
            <v>0</v>
          </cell>
        </row>
        <row r="28">
          <cell r="B28">
            <v>288908</v>
          </cell>
          <cell r="C28">
            <v>3899</v>
          </cell>
        </row>
        <row r="29">
          <cell r="B29">
            <v>0</v>
          </cell>
          <cell r="C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F30">
            <v>0</v>
          </cell>
          <cell r="G30">
            <v>0</v>
          </cell>
        </row>
        <row r="31">
          <cell r="B31">
            <v>88196978</v>
          </cell>
          <cell r="C31">
            <v>82790085</v>
          </cell>
          <cell r="F31">
            <v>0</v>
          </cell>
          <cell r="G31">
            <v>0</v>
          </cell>
        </row>
        <row r="32"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F33">
            <v>0</v>
          </cell>
          <cell r="G33">
            <v>0</v>
          </cell>
        </row>
        <row r="34">
          <cell r="B34">
            <v>1153429</v>
          </cell>
          <cell r="C34">
            <v>1153429</v>
          </cell>
          <cell r="F34">
            <v>0</v>
          </cell>
          <cell r="G34">
            <v>0</v>
          </cell>
        </row>
        <row r="36">
          <cell r="B36">
            <v>10429991</v>
          </cell>
          <cell r="C36">
            <v>9910038</v>
          </cell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9">
          <cell r="B39">
            <v>-10244782</v>
          </cell>
          <cell r="C39">
            <v>-8157749</v>
          </cell>
          <cell r="F39">
            <v>0</v>
          </cell>
          <cell r="G39">
            <v>0</v>
          </cell>
        </row>
        <row r="40">
          <cell r="F40">
            <v>0</v>
          </cell>
          <cell r="G40">
            <v>0</v>
          </cell>
        </row>
        <row r="41">
          <cell r="B41">
            <v>624713</v>
          </cell>
          <cell r="C41">
            <v>624713</v>
          </cell>
          <cell r="F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</row>
        <row r="47">
          <cell r="B47">
            <v>0</v>
          </cell>
          <cell r="C47">
            <v>0</v>
          </cell>
        </row>
        <row r="48">
          <cell r="F48">
            <v>6741263</v>
          </cell>
          <cell r="G48">
            <v>6741263</v>
          </cell>
        </row>
        <row r="51">
          <cell r="F51">
            <v>125705610</v>
          </cell>
          <cell r="G51">
            <v>125705610</v>
          </cell>
        </row>
        <row r="52">
          <cell r="B52">
            <v>34868434</v>
          </cell>
          <cell r="C52">
            <v>34868434</v>
          </cell>
        </row>
        <row r="53">
          <cell r="F53">
            <v>0</v>
          </cell>
          <cell r="G53">
            <v>0</v>
          </cell>
        </row>
        <row r="56">
          <cell r="F56">
            <v>33936273</v>
          </cell>
          <cell r="G56">
            <v>33752285</v>
          </cell>
        </row>
        <row r="58">
          <cell r="B58">
            <v>1287339595</v>
          </cell>
          <cell r="C58">
            <v>1285650030</v>
          </cell>
        </row>
        <row r="59">
          <cell r="F59">
            <v>9348234</v>
          </cell>
          <cell r="G59">
            <v>9951462</v>
          </cell>
        </row>
        <row r="65">
          <cell r="B65">
            <v>240665494</v>
          </cell>
          <cell r="C65">
            <v>240171481</v>
          </cell>
        </row>
        <row r="66">
          <cell r="F66">
            <v>0</v>
          </cell>
          <cell r="G66">
            <v>0</v>
          </cell>
        </row>
        <row r="74">
          <cell r="B74">
            <v>140276</v>
          </cell>
          <cell r="C74">
            <v>100808</v>
          </cell>
        </row>
        <row r="78">
          <cell r="F78">
            <v>1500507948</v>
          </cell>
          <cell r="G78">
            <v>1500507948</v>
          </cell>
        </row>
        <row r="80">
          <cell r="B80">
            <v>-697083350</v>
          </cell>
          <cell r="C80">
            <v>-681374647</v>
          </cell>
          <cell r="F80">
            <v>7396188</v>
          </cell>
          <cell r="G80">
            <v>7396188</v>
          </cell>
        </row>
        <row r="82">
          <cell r="F82">
            <v>0</v>
          </cell>
          <cell r="G82">
            <v>0</v>
          </cell>
        </row>
        <row r="85">
          <cell r="B85">
            <v>13350027</v>
          </cell>
          <cell r="C85">
            <v>13350027</v>
          </cell>
        </row>
        <row r="86">
          <cell r="F86">
            <v>26521997</v>
          </cell>
          <cell r="G86">
            <v>-190139221</v>
          </cell>
        </row>
        <row r="88">
          <cell r="F88">
            <v>-447224213</v>
          </cell>
          <cell r="G88">
            <v>-252721034</v>
          </cell>
        </row>
        <row r="90">
          <cell r="F90">
            <v>0</v>
          </cell>
          <cell r="G90">
            <v>0</v>
          </cell>
        </row>
        <row r="92">
          <cell r="B92">
            <v>0</v>
          </cell>
          <cell r="C92">
            <v>0</v>
          </cell>
        </row>
        <row r="94">
          <cell r="B94">
            <v>0</v>
          </cell>
          <cell r="C94">
            <v>0</v>
          </cell>
          <cell r="F94">
            <v>6052001</v>
          </cell>
          <cell r="G94">
            <v>6052001</v>
          </cell>
        </row>
        <row r="97">
          <cell r="F97">
            <v>0</v>
          </cell>
          <cell r="G97">
            <v>0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AD84F-8B30-46BA-AF74-CBED406FAA00}">
  <sheetPr>
    <tabColor theme="0" tint="-0.14999847407452621"/>
  </sheetPr>
  <dimension ref="A1:I118"/>
  <sheetViews>
    <sheetView showGridLines="0" tabSelected="1" zoomScale="80" zoomScaleNormal="80" zoomScaleSheetLayoutView="100" workbookViewId="0">
      <selection sqref="A1:L27"/>
    </sheetView>
  </sheetViews>
  <sheetFormatPr baseColWidth="10" defaultRowHeight="15" x14ac:dyDescent="0.25"/>
  <cols>
    <col min="1" max="1" width="62.7109375" style="3" customWidth="1"/>
    <col min="2" max="2" width="15.7109375" style="12" bestFit="1" customWidth="1"/>
    <col min="3" max="3" width="15.7109375" style="12" customWidth="1"/>
    <col min="4" max="4" width="2.28515625" style="3" customWidth="1"/>
    <col min="5" max="5" width="62.7109375" style="3" customWidth="1"/>
    <col min="6" max="6" width="15.7109375" style="12" customWidth="1"/>
    <col min="7" max="7" width="16.140625" style="12" bestFit="1" customWidth="1"/>
    <col min="8" max="8" width="11.42578125" style="45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1" customFormat="1" ht="42.75" customHeight="1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9" t="s">
        <v>7</v>
      </c>
    </row>
    <row r="8" spans="1:9" s="3" customFormat="1" ht="5.25" customHeight="1" x14ac:dyDescent="0.2">
      <c r="A8" s="5"/>
      <c r="B8" s="12"/>
      <c r="C8" s="12"/>
      <c r="F8" s="12"/>
      <c r="G8" s="12"/>
    </row>
    <row r="9" spans="1:9" s="16" customFormat="1" ht="13.5" thickBot="1" x14ac:dyDescent="0.3">
      <c r="A9" s="13" t="s">
        <v>8</v>
      </c>
      <c r="B9" s="14"/>
      <c r="C9" s="14"/>
      <c r="D9" s="15"/>
      <c r="E9" s="13" t="s">
        <v>9</v>
      </c>
      <c r="F9" s="14"/>
      <c r="G9" s="14"/>
    </row>
    <row r="10" spans="1:9" s="16" customFormat="1" ht="13.5" thickTop="1" x14ac:dyDescent="0.25">
      <c r="A10" s="17" t="s">
        <v>10</v>
      </c>
      <c r="B10" s="18"/>
      <c r="C10" s="18"/>
      <c r="E10" s="17" t="s">
        <v>11</v>
      </c>
      <c r="F10" s="18"/>
      <c r="G10" s="18"/>
    </row>
    <row r="11" spans="1:9" s="16" customFormat="1" ht="12.75" x14ac:dyDescent="0.25">
      <c r="A11" s="19" t="s">
        <v>12</v>
      </c>
      <c r="B11" s="20">
        <f>SUM(B12:B18)</f>
        <v>367491150</v>
      </c>
      <c r="C11" s="20">
        <f>SUM(C12:C18)</f>
        <v>329255963</v>
      </c>
      <c r="D11" s="21"/>
      <c r="E11" s="19" t="s">
        <v>13</v>
      </c>
      <c r="F11" s="20">
        <f>SUM(F12:F20)</f>
        <v>142395882</v>
      </c>
      <c r="G11" s="20">
        <f>SUM(G12:G20)</f>
        <v>164955454</v>
      </c>
    </row>
    <row r="12" spans="1:9" s="16" customFormat="1" ht="12.75" x14ac:dyDescent="0.25">
      <c r="A12" s="16" t="s">
        <v>14</v>
      </c>
      <c r="B12" s="22">
        <f>SUM('[1]ESF (cuentas)'!B12)</f>
        <v>35000</v>
      </c>
      <c r="C12" s="22">
        <f>SUM('[1]ESF (cuentas)'!C12)</f>
        <v>0</v>
      </c>
      <c r="D12" s="23"/>
      <c r="E12" s="16" t="s">
        <v>15</v>
      </c>
      <c r="F12" s="22">
        <f>SUM('[1]ESF (cuentas)'!F12)</f>
        <v>0</v>
      </c>
      <c r="G12" s="22">
        <f>SUM('[1]ESF (cuentas)'!G12)</f>
        <v>0</v>
      </c>
    </row>
    <row r="13" spans="1:9" s="16" customFormat="1" ht="12.75" x14ac:dyDescent="0.25">
      <c r="A13" s="16" t="s">
        <v>16</v>
      </c>
      <c r="B13" s="22">
        <f>SUM('[1]ESF (cuentas)'!B13)</f>
        <v>0</v>
      </c>
      <c r="C13" s="22">
        <f>SUM('[1]ESF (cuentas)'!C13)</f>
        <v>0</v>
      </c>
      <c r="D13" s="23"/>
      <c r="E13" s="16" t="s">
        <v>17</v>
      </c>
      <c r="F13" s="22">
        <f>SUM('[1]ESF (cuentas)'!F13)</f>
        <v>67917541</v>
      </c>
      <c r="G13" s="22">
        <f>SUM('[1]ESF (cuentas)'!G13)</f>
        <v>84926544</v>
      </c>
    </row>
    <row r="14" spans="1:9" s="16" customFormat="1" ht="12.75" x14ac:dyDescent="0.25">
      <c r="A14" s="16" t="s">
        <v>18</v>
      </c>
      <c r="B14" s="22">
        <f>SUM('[1]ESF (cuentas)'!B14)</f>
        <v>11768125</v>
      </c>
      <c r="C14" s="22">
        <f>SUM('[1]ESF (cuentas)'!C14)</f>
        <v>17171900</v>
      </c>
      <c r="D14" s="23"/>
      <c r="E14" s="16" t="s">
        <v>19</v>
      </c>
      <c r="F14" s="22">
        <f>SUM('[1]ESF (cuentas)'!F14)</f>
        <v>0</v>
      </c>
      <c r="G14" s="22">
        <f>SUM('[1]ESF (cuentas)'!G14)</f>
        <v>0</v>
      </c>
    </row>
    <row r="15" spans="1:9" s="16" customFormat="1" ht="12.75" x14ac:dyDescent="0.25">
      <c r="A15" s="16" t="s">
        <v>20</v>
      </c>
      <c r="B15" s="22">
        <f>SUM('[1]ESF (cuentas)'!B15)</f>
        <v>355678623</v>
      </c>
      <c r="C15" s="22">
        <f>SUM('[1]ESF (cuentas)'!C15)</f>
        <v>312074661</v>
      </c>
      <c r="D15" s="23"/>
      <c r="E15" s="16" t="s">
        <v>21</v>
      </c>
      <c r="F15" s="22">
        <f>SUM('[1]ESF (cuentas)'!F15)</f>
        <v>0</v>
      </c>
      <c r="G15" s="22">
        <f>SUM('[1]ESF (cuentas)'!G15)</f>
        <v>0</v>
      </c>
    </row>
    <row r="16" spans="1:9" s="16" customFormat="1" ht="12.75" x14ac:dyDescent="0.25">
      <c r="A16" s="16" t="s">
        <v>22</v>
      </c>
      <c r="B16" s="22">
        <f>SUM('[1]ESF (cuentas)'!B16)</f>
        <v>0</v>
      </c>
      <c r="C16" s="22">
        <f>SUM('[1]ESF (cuentas)'!C16)</f>
        <v>0</v>
      </c>
      <c r="D16" s="23"/>
      <c r="E16" s="16" t="s">
        <v>23</v>
      </c>
      <c r="F16" s="22">
        <f>SUM('[1]ESF (cuentas)'!F16)</f>
        <v>0</v>
      </c>
      <c r="G16" s="22">
        <f>SUM('[1]ESF (cuentas)'!G16)</f>
        <v>0</v>
      </c>
    </row>
    <row r="17" spans="1:7" s="16" customFormat="1" ht="25.5" x14ac:dyDescent="0.25">
      <c r="A17" s="16" t="s">
        <v>24</v>
      </c>
      <c r="B17" s="22">
        <f>SUM('[1]ESF (cuentas)'!B17)</f>
        <v>9402</v>
      </c>
      <c r="C17" s="22">
        <f>SUM('[1]ESF (cuentas)'!C17)</f>
        <v>9402</v>
      </c>
      <c r="D17" s="23"/>
      <c r="E17" s="16" t="s">
        <v>25</v>
      </c>
      <c r="F17" s="22">
        <v>0</v>
      </c>
      <c r="G17" s="22">
        <v>0</v>
      </c>
    </row>
    <row r="18" spans="1:7" s="16" customFormat="1" ht="12.75" x14ac:dyDescent="0.25">
      <c r="A18" s="16" t="s">
        <v>26</v>
      </c>
      <c r="B18" s="22">
        <f>SUM('[1]ESF (cuentas)'!B18)</f>
        <v>0</v>
      </c>
      <c r="C18" s="22">
        <f>SUM('[1]ESF (cuentas)'!C18)</f>
        <v>0</v>
      </c>
      <c r="D18" s="23"/>
      <c r="E18" s="16" t="s">
        <v>27</v>
      </c>
      <c r="F18" s="22">
        <f>SUM('[1]ESF (cuentas)'!F17)</f>
        <v>4884144</v>
      </c>
      <c r="G18" s="22">
        <f>SUM('[1]ESF (cuentas)'!G17)</f>
        <v>5745667</v>
      </c>
    </row>
    <row r="19" spans="1:7" s="16" customFormat="1" ht="12.75" x14ac:dyDescent="0.25">
      <c r="A19" s="19" t="s">
        <v>28</v>
      </c>
      <c r="B19" s="20">
        <f>SUM(B20:B26)</f>
        <v>74160320</v>
      </c>
      <c r="C19" s="20">
        <f>SUM(C20:C26)</f>
        <v>103855445</v>
      </c>
      <c r="D19" s="21"/>
      <c r="E19" s="16" t="s">
        <v>29</v>
      </c>
      <c r="F19" s="22">
        <v>0</v>
      </c>
      <c r="G19" s="22">
        <v>0</v>
      </c>
    </row>
    <row r="20" spans="1:7" s="16" customFormat="1" ht="12.75" x14ac:dyDescent="0.25">
      <c r="A20" s="16" t="s">
        <v>30</v>
      </c>
      <c r="B20" s="22">
        <f>SUM('[1]ESF (cuentas)'!B20)</f>
        <v>0</v>
      </c>
      <c r="C20" s="22">
        <f>SUM('[1]ESF (cuentas)'!C20)</f>
        <v>0</v>
      </c>
      <c r="D20" s="23"/>
      <c r="E20" s="16" t="s">
        <v>31</v>
      </c>
      <c r="F20" s="22">
        <f>SUM('[1]ESF (cuentas)'!F18)</f>
        <v>69594197</v>
      </c>
      <c r="G20" s="22">
        <f>SUM('[1]ESF (cuentas)'!G18)</f>
        <v>74283243</v>
      </c>
    </row>
    <row r="21" spans="1:7" s="16" customFormat="1" ht="12.75" x14ac:dyDescent="0.25">
      <c r="A21" s="16" t="s">
        <v>32</v>
      </c>
      <c r="B21" s="22">
        <f>SUM('[1]ESF (cuentas)'!B21)</f>
        <v>62443693</v>
      </c>
      <c r="C21" s="22">
        <f>SUM('[1]ESF (cuentas)'!C21)</f>
        <v>89166474</v>
      </c>
      <c r="D21" s="23"/>
      <c r="E21" s="19" t="s">
        <v>33</v>
      </c>
      <c r="F21" s="20">
        <f>SUM(F22:F24)</f>
        <v>0</v>
      </c>
      <c r="G21" s="20">
        <f>SUM(G22:G24)</f>
        <v>0</v>
      </c>
    </row>
    <row r="22" spans="1:7" s="16" customFormat="1" ht="12.75" x14ac:dyDescent="0.25">
      <c r="A22" s="16" t="s">
        <v>34</v>
      </c>
      <c r="B22" s="22">
        <f>SUM('[1]ESF (cuentas)'!B22)</f>
        <v>69433</v>
      </c>
      <c r="C22" s="22">
        <f>SUM('[1]ESF (cuentas)'!C22)</f>
        <v>4951</v>
      </c>
      <c r="D22" s="23"/>
      <c r="E22" s="16" t="s">
        <v>35</v>
      </c>
      <c r="F22" s="22">
        <v>0</v>
      </c>
      <c r="G22" s="22">
        <v>0</v>
      </c>
    </row>
    <row r="23" spans="1:7" s="16" customFormat="1" ht="12.75" customHeight="1" x14ac:dyDescent="0.25">
      <c r="A23" s="16" t="s">
        <v>36</v>
      </c>
      <c r="B23" s="22">
        <f>SUM('[1]ESF (cuentas)'!B23)</f>
        <v>182720</v>
      </c>
      <c r="C23" s="22">
        <f>SUM('[1]ESF (cuentas)'!C23)</f>
        <v>150665</v>
      </c>
      <c r="D23" s="23"/>
      <c r="E23" s="16" t="s">
        <v>37</v>
      </c>
      <c r="F23" s="22">
        <v>0</v>
      </c>
      <c r="G23" s="22">
        <v>0</v>
      </c>
    </row>
    <row r="24" spans="1:7" s="16" customFormat="1" ht="12.75" x14ac:dyDescent="0.25">
      <c r="A24" s="16" t="s">
        <v>38</v>
      </c>
      <c r="B24" s="22">
        <f>SUM('[1]ESF (cuentas)'!B24)</f>
        <v>0</v>
      </c>
      <c r="C24" s="22">
        <f>SUM('[1]ESF (cuentas)'!C24)</f>
        <v>0</v>
      </c>
      <c r="D24" s="23"/>
      <c r="E24" s="16" t="s">
        <v>39</v>
      </c>
      <c r="F24" s="22">
        <f>SUM('[1]ESF (cuentas)'!F20)</f>
        <v>0</v>
      </c>
      <c r="G24" s="22">
        <f>SUM('[1]ESF (cuentas)'!G20)</f>
        <v>0</v>
      </c>
    </row>
    <row r="25" spans="1:7" s="16" customFormat="1" ht="12.75" x14ac:dyDescent="0.25">
      <c r="A25" s="16" t="s">
        <v>40</v>
      </c>
      <c r="B25" s="22">
        <f>SUM('[1]ESF (cuentas)'!B25)</f>
        <v>0</v>
      </c>
      <c r="C25" s="22">
        <f>SUM('[1]ESF (cuentas)'!C25)</f>
        <v>0</v>
      </c>
      <c r="D25" s="23"/>
      <c r="E25" s="19" t="s">
        <v>41</v>
      </c>
      <c r="F25" s="20">
        <f>SUM(F26:F27)</f>
        <v>0</v>
      </c>
      <c r="G25" s="20">
        <f>SUM(G26:G27)</f>
        <v>0</v>
      </c>
    </row>
    <row r="26" spans="1:7" s="16" customFormat="1" ht="12.75" x14ac:dyDescent="0.25">
      <c r="A26" s="16" t="s">
        <v>42</v>
      </c>
      <c r="B26" s="22">
        <f>SUM('[1]ESF (cuentas)'!B26)</f>
        <v>11464474</v>
      </c>
      <c r="C26" s="22">
        <f>SUM('[1]ESF (cuentas)'!C26)</f>
        <v>14533355</v>
      </c>
      <c r="D26" s="23"/>
      <c r="E26" s="16" t="s">
        <v>43</v>
      </c>
      <c r="F26" s="22">
        <f>SUM('[1]ESF (cuentas)'!F22)</f>
        <v>0</v>
      </c>
      <c r="G26" s="22">
        <f>SUM('[1]ESF (cuentas)'!G22)</f>
        <v>0</v>
      </c>
    </row>
    <row r="27" spans="1:7" s="16" customFormat="1" ht="12.75" x14ac:dyDescent="0.25">
      <c r="A27" s="19" t="s">
        <v>44</v>
      </c>
      <c r="B27" s="20">
        <f>SUM(B28:B32)</f>
        <v>88485886</v>
      </c>
      <c r="C27" s="20">
        <f>SUM(C28:C32)</f>
        <v>82793984</v>
      </c>
      <c r="D27" s="21"/>
      <c r="E27" s="16" t="s">
        <v>45</v>
      </c>
      <c r="F27" s="22">
        <f>SUM('[1]ESF (cuentas)'!F23)</f>
        <v>0</v>
      </c>
      <c r="G27" s="22">
        <f>SUM('[1]ESF (cuentas)'!G23)</f>
        <v>0</v>
      </c>
    </row>
    <row r="28" spans="1:7" s="16" customFormat="1" ht="25.5" x14ac:dyDescent="0.25">
      <c r="A28" s="16" t="s">
        <v>46</v>
      </c>
      <c r="B28" s="22">
        <f>SUM('[1]ESF (cuentas)'!B28)</f>
        <v>288908</v>
      </c>
      <c r="C28" s="22">
        <f>SUM('[1]ESF (cuentas)'!C28)</f>
        <v>3899</v>
      </c>
      <c r="D28" s="23"/>
      <c r="E28" s="19" t="s">
        <v>47</v>
      </c>
      <c r="F28" s="20">
        <f>SUM('[1]ESF (cuentas)'!F24)</f>
        <v>0</v>
      </c>
      <c r="G28" s="20">
        <f>SUM('[1]ESF (cuentas)'!G24)</f>
        <v>0</v>
      </c>
    </row>
    <row r="29" spans="1:7" s="16" customFormat="1" ht="25.5" x14ac:dyDescent="0.25">
      <c r="A29" s="16" t="s">
        <v>48</v>
      </c>
      <c r="B29" s="22">
        <f>SUM('[1]ESF (cuentas)'!B29)</f>
        <v>0</v>
      </c>
      <c r="C29" s="22">
        <f>SUM('[1]ESF (cuentas)'!C29)</f>
        <v>0</v>
      </c>
      <c r="D29" s="23"/>
      <c r="E29" s="19" t="s">
        <v>49</v>
      </c>
      <c r="F29" s="20">
        <f>SUM(F30:F32)</f>
        <v>0</v>
      </c>
      <c r="G29" s="20">
        <f>SUM(G30:G32)</f>
        <v>0</v>
      </c>
    </row>
    <row r="30" spans="1:7" s="16" customFormat="1" ht="25.5" x14ac:dyDescent="0.25">
      <c r="A30" s="16" t="s">
        <v>50</v>
      </c>
      <c r="B30" s="22">
        <f>SUM('[1]ESF (cuentas)'!B30)</f>
        <v>0</v>
      </c>
      <c r="C30" s="22">
        <f>SUM('[1]ESF (cuentas)'!C30)</f>
        <v>0</v>
      </c>
      <c r="D30" s="23"/>
      <c r="E30" s="16" t="s">
        <v>51</v>
      </c>
      <c r="F30" s="22">
        <v>0</v>
      </c>
      <c r="G30" s="22">
        <v>0</v>
      </c>
    </row>
    <row r="31" spans="1:7" s="16" customFormat="1" ht="12.75" x14ac:dyDescent="0.25">
      <c r="A31" s="16" t="s">
        <v>52</v>
      </c>
      <c r="B31" s="22">
        <f>SUM('[1]ESF (cuentas)'!B31)</f>
        <v>88196978</v>
      </c>
      <c r="C31" s="22">
        <f>SUM('[1]ESF (cuentas)'!C31)</f>
        <v>82790085</v>
      </c>
      <c r="D31" s="21"/>
      <c r="E31" s="16" t="s">
        <v>53</v>
      </c>
      <c r="F31" s="22">
        <v>0</v>
      </c>
      <c r="G31" s="22">
        <v>0</v>
      </c>
    </row>
    <row r="32" spans="1:7" s="16" customFormat="1" ht="12.75" x14ac:dyDescent="0.25">
      <c r="A32" s="16" t="s">
        <v>54</v>
      </c>
      <c r="B32" s="22">
        <v>0</v>
      </c>
      <c r="C32" s="22">
        <v>0</v>
      </c>
      <c r="D32" s="23"/>
      <c r="E32" s="16" t="s">
        <v>55</v>
      </c>
      <c r="F32" s="22">
        <f>SUM('[1]ESF (cuentas)'!F27)</f>
        <v>0</v>
      </c>
      <c r="G32" s="22">
        <f>SUM('[1]ESF (cuentas)'!G27)</f>
        <v>0</v>
      </c>
    </row>
    <row r="33" spans="1:7" s="16" customFormat="1" ht="25.5" x14ac:dyDescent="0.25">
      <c r="A33" s="19" t="s">
        <v>56</v>
      </c>
      <c r="B33" s="20">
        <f>SUM(B34:B38)</f>
        <v>1153429</v>
      </c>
      <c r="C33" s="20">
        <f>SUM(C34:C38)</f>
        <v>1153429</v>
      </c>
      <c r="D33" s="23"/>
      <c r="E33" s="19" t="s">
        <v>57</v>
      </c>
      <c r="F33" s="20">
        <f>SUM(F34:F39)</f>
        <v>0</v>
      </c>
      <c r="G33" s="20">
        <f>SUM(G34:G39)</f>
        <v>0</v>
      </c>
    </row>
    <row r="34" spans="1:7" s="16" customFormat="1" ht="12.75" x14ac:dyDescent="0.25">
      <c r="A34" s="16" t="s">
        <v>58</v>
      </c>
      <c r="B34" s="22">
        <f>SUM('[1]ESF (cuentas)'!B33)</f>
        <v>0</v>
      </c>
      <c r="C34" s="22">
        <f>SUM('[1]ESF (cuentas)'!C33)</f>
        <v>0</v>
      </c>
      <c r="D34" s="23"/>
      <c r="E34" s="16" t="s">
        <v>59</v>
      </c>
      <c r="F34" s="22">
        <f>SUM('[1]ESF (cuentas)'!F29)</f>
        <v>0</v>
      </c>
      <c r="G34" s="22">
        <f>SUM('[1]ESF (cuentas)'!G29)</f>
        <v>0</v>
      </c>
    </row>
    <row r="35" spans="1:7" s="16" customFormat="1" ht="12.75" x14ac:dyDescent="0.25">
      <c r="A35" s="16" t="s">
        <v>60</v>
      </c>
      <c r="B35" s="22">
        <v>0</v>
      </c>
      <c r="C35" s="22">
        <v>0</v>
      </c>
      <c r="D35" s="23"/>
      <c r="E35" s="16" t="s">
        <v>61</v>
      </c>
      <c r="F35" s="22">
        <f>SUM('[1]ESF (cuentas)'!F30)</f>
        <v>0</v>
      </c>
      <c r="G35" s="22">
        <f>SUM('[1]ESF (cuentas)'!G30)</f>
        <v>0</v>
      </c>
    </row>
    <row r="36" spans="1:7" s="16" customFormat="1" ht="12.75" x14ac:dyDescent="0.25">
      <c r="A36" s="16" t="s">
        <v>62</v>
      </c>
      <c r="B36" s="22">
        <f>SUM('[1]ESF (cuentas)'!B34)</f>
        <v>1153429</v>
      </c>
      <c r="C36" s="22">
        <f>SUM('[1]ESF (cuentas)'!C34)</f>
        <v>1153429</v>
      </c>
      <c r="D36" s="21"/>
      <c r="E36" s="16" t="s">
        <v>63</v>
      </c>
      <c r="F36" s="22">
        <f>SUM('[1]ESF (cuentas)'!F31)</f>
        <v>0</v>
      </c>
      <c r="G36" s="22">
        <f>SUM('[1]ESF (cuentas)'!G31)</f>
        <v>0</v>
      </c>
    </row>
    <row r="37" spans="1:7" s="16" customFormat="1" ht="12.75" customHeight="1" x14ac:dyDescent="0.25">
      <c r="A37" s="16" t="s">
        <v>64</v>
      </c>
      <c r="B37" s="22">
        <v>0</v>
      </c>
      <c r="C37" s="22">
        <v>0</v>
      </c>
      <c r="D37" s="21"/>
      <c r="E37" s="16" t="s">
        <v>65</v>
      </c>
      <c r="F37" s="22">
        <f>SUM('[1]ESF (cuentas)'!F32)</f>
        <v>0</v>
      </c>
      <c r="G37" s="22">
        <f>SUM('[1]ESF (cuentas)'!G32)</f>
        <v>0</v>
      </c>
    </row>
    <row r="38" spans="1:7" s="16" customFormat="1" ht="12.75" customHeight="1" x14ac:dyDescent="0.25">
      <c r="A38" s="16" t="s">
        <v>66</v>
      </c>
      <c r="B38" s="22">
        <v>0</v>
      </c>
      <c r="C38" s="22">
        <v>0</v>
      </c>
      <c r="D38" s="23"/>
      <c r="E38" s="16" t="s">
        <v>67</v>
      </c>
      <c r="F38" s="22">
        <f>SUM('[1]ESF (cuentas)'!F33)</f>
        <v>0</v>
      </c>
      <c r="G38" s="22">
        <f>SUM('[1]ESF (cuentas)'!G33)</f>
        <v>0</v>
      </c>
    </row>
    <row r="39" spans="1:7" s="16" customFormat="1" ht="12.75" x14ac:dyDescent="0.25">
      <c r="A39" s="19" t="s">
        <v>68</v>
      </c>
      <c r="B39" s="20">
        <f>SUM('[1]ESF (cuentas)'!B36)</f>
        <v>10429991</v>
      </c>
      <c r="C39" s="20">
        <f>SUM('[1]ESF (cuentas)'!C36)</f>
        <v>9910038</v>
      </c>
      <c r="D39" s="21"/>
      <c r="E39" s="16" t="s">
        <v>69</v>
      </c>
      <c r="F39" s="22">
        <f>SUM('[1]ESF (cuentas)'!F34)</f>
        <v>0</v>
      </c>
      <c r="G39" s="22">
        <f>SUM('[1]ESF (cuentas)'!G34)</f>
        <v>0</v>
      </c>
    </row>
    <row r="40" spans="1:7" s="16" customFormat="1" ht="12.75" x14ac:dyDescent="0.25">
      <c r="A40" s="19" t="s">
        <v>70</v>
      </c>
      <c r="B40" s="20">
        <f>SUM(B41:B42)</f>
        <v>-10244782</v>
      </c>
      <c r="C40" s="20">
        <f>SUM(C41:C42)</f>
        <v>-8157749</v>
      </c>
      <c r="D40" s="23"/>
      <c r="E40" s="19" t="s">
        <v>71</v>
      </c>
      <c r="F40" s="20">
        <f>SUM(F41:F43)</f>
        <v>0</v>
      </c>
      <c r="G40" s="20">
        <f>SUM(G41:G43)</f>
        <v>0</v>
      </c>
    </row>
    <row r="41" spans="1:7" s="16" customFormat="1" ht="25.5" x14ac:dyDescent="0.25">
      <c r="A41" s="16" t="s">
        <v>72</v>
      </c>
      <c r="B41" s="22">
        <f>SUM('[1]ESF (cuentas)'!B39)</f>
        <v>-10244782</v>
      </c>
      <c r="C41" s="22">
        <f>SUM('[1]ESF (cuentas)'!C39)</f>
        <v>-8157749</v>
      </c>
      <c r="D41" s="21"/>
      <c r="E41" s="16" t="s">
        <v>73</v>
      </c>
      <c r="F41" s="22">
        <f>SUM('[1]ESF (cuentas)'!F36)</f>
        <v>0</v>
      </c>
      <c r="G41" s="22">
        <f>SUM('[1]ESF (cuentas)'!G36)</f>
        <v>0</v>
      </c>
    </row>
    <row r="42" spans="1:7" s="16" customFormat="1" ht="12.75" x14ac:dyDescent="0.25">
      <c r="A42" s="16" t="s">
        <v>74</v>
      </c>
      <c r="B42" s="22">
        <v>0</v>
      </c>
      <c r="C42" s="22">
        <v>0</v>
      </c>
      <c r="D42" s="23"/>
      <c r="E42" s="16" t="s">
        <v>75</v>
      </c>
      <c r="F42" s="22">
        <f>SUM('[1]ESF (cuentas)'!F37)</f>
        <v>0</v>
      </c>
      <c r="G42" s="22">
        <f>SUM('[1]ESF (cuentas)'!G37)</f>
        <v>0</v>
      </c>
    </row>
    <row r="43" spans="1:7" s="16" customFormat="1" ht="12.75" x14ac:dyDescent="0.25">
      <c r="A43" s="19" t="s">
        <v>76</v>
      </c>
      <c r="B43" s="20">
        <f>SUM(B44:B47)</f>
        <v>624713</v>
      </c>
      <c r="C43" s="20">
        <f>SUM(C44:C47)</f>
        <v>624713</v>
      </c>
      <c r="D43" s="21"/>
      <c r="E43" s="16" t="s">
        <v>77</v>
      </c>
      <c r="F43" s="22">
        <v>0</v>
      </c>
      <c r="G43" s="22">
        <v>0</v>
      </c>
    </row>
    <row r="44" spans="1:7" s="16" customFormat="1" ht="12.75" x14ac:dyDescent="0.25">
      <c r="A44" s="16" t="s">
        <v>78</v>
      </c>
      <c r="B44" s="22">
        <f>SUM('[1]ESF (cuentas)'!B41)</f>
        <v>624713</v>
      </c>
      <c r="C44" s="22">
        <f>SUM('[1]ESF (cuentas)'!C41)</f>
        <v>624713</v>
      </c>
      <c r="E44" s="19" t="s">
        <v>79</v>
      </c>
      <c r="F44" s="20">
        <f>SUM(F45:F47)</f>
        <v>0</v>
      </c>
      <c r="G44" s="20">
        <f>SUM(G45:G47)</f>
        <v>0</v>
      </c>
    </row>
    <row r="45" spans="1:7" s="16" customFormat="1" ht="12.75" x14ac:dyDescent="0.25">
      <c r="A45" s="16" t="s">
        <v>80</v>
      </c>
      <c r="B45" s="22">
        <v>0</v>
      </c>
      <c r="C45" s="22">
        <v>0</v>
      </c>
      <c r="D45" s="21"/>
      <c r="E45" s="16" t="s">
        <v>81</v>
      </c>
      <c r="F45" s="22">
        <f>SUM('[1]ESF (cuentas)'!F39)</f>
        <v>0</v>
      </c>
      <c r="G45" s="22">
        <f>SUM('[1]ESF (cuentas)'!G39)</f>
        <v>0</v>
      </c>
    </row>
    <row r="46" spans="1:7" s="16" customFormat="1" ht="25.5" x14ac:dyDescent="0.25">
      <c r="A46" s="16" t="s">
        <v>82</v>
      </c>
      <c r="B46" s="22">
        <v>0</v>
      </c>
      <c r="C46" s="22">
        <v>0</v>
      </c>
      <c r="D46" s="21"/>
      <c r="E46" s="16" t="s">
        <v>83</v>
      </c>
      <c r="F46" s="22">
        <f>SUM('[1]ESF (cuentas)'!F40)</f>
        <v>0</v>
      </c>
      <c r="G46" s="22">
        <f>SUM('[1]ESF (cuentas)'!G40)</f>
        <v>0</v>
      </c>
    </row>
    <row r="47" spans="1:7" s="16" customFormat="1" ht="12.75" x14ac:dyDescent="0.25">
      <c r="A47" s="16" t="s">
        <v>84</v>
      </c>
      <c r="B47" s="22">
        <f>SUM('[1]ESF (cuentas)'!B42)</f>
        <v>0</v>
      </c>
      <c r="C47" s="22">
        <f>SUM('[1]ESF (cuentas)'!C42)</f>
        <v>0</v>
      </c>
      <c r="D47" s="21"/>
      <c r="E47" s="16" t="s">
        <v>85</v>
      </c>
      <c r="F47" s="22">
        <f>SUM('[1]ESF (cuentas)'!F41)</f>
        <v>0</v>
      </c>
      <c r="G47" s="22">
        <f>SUM('[1]ESF (cuentas)'!G41)</f>
        <v>0</v>
      </c>
    </row>
    <row r="48" spans="1:7" s="16" customFormat="1" ht="12.75" x14ac:dyDescent="0.25">
      <c r="A48" s="19"/>
      <c r="B48" s="24"/>
      <c r="C48" s="24"/>
      <c r="D48" s="21"/>
      <c r="F48" s="25"/>
      <c r="G48" s="25"/>
    </row>
    <row r="49" spans="1:7" s="16" customFormat="1" ht="12.75" x14ac:dyDescent="0.25">
      <c r="A49" s="19" t="s">
        <v>86</v>
      </c>
      <c r="B49" s="20">
        <f>SUM(B11+B19+B27+B33+B39+B40+B43)</f>
        <v>532100707</v>
      </c>
      <c r="C49" s="20">
        <f>SUM(C11+C19+C27+C33+C39+C40+C43)</f>
        <v>519435823</v>
      </c>
      <c r="D49" s="23"/>
      <c r="E49" s="19" t="s">
        <v>87</v>
      </c>
      <c r="F49" s="20">
        <f>SUM(F44+F40+F33+F29+F28+F25+F21+F11)</f>
        <v>142395882</v>
      </c>
      <c r="G49" s="20">
        <f>SUM(G44+G40+G33+G29+G28+G25+G21+G11)</f>
        <v>164955454</v>
      </c>
    </row>
    <row r="50" spans="1:7" s="16" customFormat="1" ht="13.5" thickBot="1" x14ac:dyDescent="0.3">
      <c r="A50" s="19"/>
      <c r="B50" s="26"/>
      <c r="C50" s="26"/>
      <c r="D50" s="23"/>
      <c r="E50" s="19"/>
      <c r="F50" s="26"/>
      <c r="G50" s="26"/>
    </row>
    <row r="51" spans="1:7" s="16" customFormat="1" ht="13.5" thickTop="1" x14ac:dyDescent="0.25">
      <c r="A51" s="17" t="s">
        <v>88</v>
      </c>
      <c r="B51" s="18"/>
      <c r="C51" s="18"/>
      <c r="D51" s="27"/>
      <c r="E51" s="17" t="s">
        <v>89</v>
      </c>
      <c r="F51" s="18"/>
      <c r="G51" s="18"/>
    </row>
    <row r="52" spans="1:7" s="16" customFormat="1" ht="5.0999999999999996" customHeight="1" x14ac:dyDescent="0.25">
      <c r="B52" s="24"/>
      <c r="C52" s="24"/>
      <c r="D52" s="23"/>
      <c r="F52" s="24"/>
      <c r="G52" s="24"/>
    </row>
    <row r="53" spans="1:7" s="16" customFormat="1" ht="12.75" x14ac:dyDescent="0.25">
      <c r="A53" s="19" t="s">
        <v>90</v>
      </c>
      <c r="B53" s="20">
        <f>SUM('[1]ESF (cuentas)'!B47)</f>
        <v>0</v>
      </c>
      <c r="C53" s="20">
        <f>SUM('[1]ESF (cuentas)'!C47)</f>
        <v>0</v>
      </c>
      <c r="D53" s="23"/>
      <c r="E53" s="19" t="s">
        <v>91</v>
      </c>
      <c r="F53" s="20">
        <f>SUM('[1]ESF (cuentas)'!F48)</f>
        <v>6741263</v>
      </c>
      <c r="G53" s="20">
        <f>SUM('[1]ESF (cuentas)'!G48)</f>
        <v>6741263</v>
      </c>
    </row>
    <row r="54" spans="1:7" s="16" customFormat="1" ht="5.0999999999999996" customHeight="1" x14ac:dyDescent="0.25">
      <c r="A54" s="19"/>
      <c r="B54" s="20"/>
      <c r="C54" s="20"/>
      <c r="D54" s="23"/>
      <c r="E54" s="19"/>
      <c r="F54" s="20"/>
      <c r="G54" s="20"/>
    </row>
    <row r="55" spans="1:7" s="16" customFormat="1" ht="12.75" x14ac:dyDescent="0.25">
      <c r="A55" s="19" t="s">
        <v>92</v>
      </c>
      <c r="B55" s="20">
        <f>SUM('[1]ESF (cuentas)'!B52)</f>
        <v>34868434</v>
      </c>
      <c r="C55" s="20">
        <f>SUM('[1]ESF (cuentas)'!C52)</f>
        <v>34868434</v>
      </c>
      <c r="D55" s="23"/>
      <c r="E55" s="19" t="s">
        <v>93</v>
      </c>
      <c r="F55" s="20">
        <f>SUM('[1]ESF (cuentas)'!F51)</f>
        <v>125705610</v>
      </c>
      <c r="G55" s="20">
        <f>SUM('[1]ESF (cuentas)'!G51)</f>
        <v>125705610</v>
      </c>
    </row>
    <row r="56" spans="1:7" s="16" customFormat="1" ht="5.0999999999999996" customHeight="1" x14ac:dyDescent="0.25">
      <c r="A56" s="19"/>
      <c r="B56" s="20"/>
      <c r="C56" s="20"/>
      <c r="D56" s="21"/>
      <c r="E56" s="19"/>
      <c r="F56" s="20"/>
      <c r="G56" s="20"/>
    </row>
    <row r="57" spans="1:7" s="16" customFormat="1" ht="12.75" x14ac:dyDescent="0.25">
      <c r="A57" s="19" t="s">
        <v>94</v>
      </c>
      <c r="B57" s="20">
        <f>SUM('[1]ESF (cuentas)'!B58)</f>
        <v>1287339595</v>
      </c>
      <c r="C57" s="20">
        <f>SUM('[1]ESF (cuentas)'!C58)</f>
        <v>1285650030</v>
      </c>
      <c r="D57" s="23"/>
      <c r="E57" s="19" t="s">
        <v>95</v>
      </c>
      <c r="F57" s="20">
        <f>SUM('[1]ESF (cuentas)'!F53)</f>
        <v>0</v>
      </c>
      <c r="G57" s="20">
        <f>SUM('[1]ESF (cuentas)'!G53)</f>
        <v>0</v>
      </c>
    </row>
    <row r="58" spans="1:7" s="16" customFormat="1" ht="5.0999999999999996" customHeight="1" x14ac:dyDescent="0.25">
      <c r="A58" s="19"/>
      <c r="B58" s="20"/>
      <c r="C58" s="20"/>
      <c r="D58" s="23"/>
      <c r="E58" s="19"/>
      <c r="F58" s="20"/>
      <c r="G58" s="20"/>
    </row>
    <row r="59" spans="1:7" s="16" customFormat="1" ht="12.75" x14ac:dyDescent="0.25">
      <c r="A59" s="19" t="s">
        <v>96</v>
      </c>
      <c r="B59" s="20">
        <f>SUM('[1]ESF (cuentas)'!B65)</f>
        <v>240665494</v>
      </c>
      <c r="C59" s="20">
        <f>SUM('[1]ESF (cuentas)'!C65)</f>
        <v>240171481</v>
      </c>
      <c r="D59" s="23"/>
      <c r="E59" s="19" t="s">
        <v>97</v>
      </c>
      <c r="F59" s="20">
        <f>SUM('[1]ESF (cuentas)'!F56)</f>
        <v>33936273</v>
      </c>
      <c r="G59" s="20">
        <f>SUM('[1]ESF (cuentas)'!G56)</f>
        <v>33752285</v>
      </c>
    </row>
    <row r="60" spans="1:7" s="16" customFormat="1" ht="5.0999999999999996" customHeight="1" x14ac:dyDescent="0.25">
      <c r="A60" s="19"/>
      <c r="B60" s="20"/>
      <c r="C60" s="20"/>
      <c r="D60" s="23"/>
      <c r="E60" s="19"/>
      <c r="F60" s="20"/>
      <c r="G60" s="20"/>
    </row>
    <row r="61" spans="1:7" s="16" customFormat="1" ht="25.5" x14ac:dyDescent="0.25">
      <c r="A61" s="19" t="s">
        <v>98</v>
      </c>
      <c r="B61" s="20">
        <f>SUM('[1]ESF (cuentas)'!B74)</f>
        <v>140276</v>
      </c>
      <c r="C61" s="20">
        <f>SUM('[1]ESF (cuentas)'!C74)</f>
        <v>100808</v>
      </c>
      <c r="D61" s="23"/>
      <c r="E61" s="19" t="s">
        <v>99</v>
      </c>
      <c r="F61" s="20">
        <f>SUM('[1]ESF (cuentas)'!F59)</f>
        <v>9348234</v>
      </c>
      <c r="G61" s="20">
        <f>SUM('[1]ESF (cuentas)'!G59)</f>
        <v>9951462</v>
      </c>
    </row>
    <row r="62" spans="1:7" s="16" customFormat="1" ht="5.0999999999999996" customHeight="1" x14ac:dyDescent="0.25">
      <c r="A62" s="19"/>
      <c r="B62" s="20"/>
      <c r="C62" s="20"/>
      <c r="D62" s="23"/>
      <c r="E62" s="19"/>
      <c r="F62" s="20"/>
      <c r="G62" s="20"/>
    </row>
    <row r="63" spans="1:7" s="16" customFormat="1" ht="12.75" x14ac:dyDescent="0.25">
      <c r="A63" s="19" t="s">
        <v>100</v>
      </c>
      <c r="B63" s="20">
        <f>SUM('[1]ESF (cuentas)'!B80)</f>
        <v>-697083350</v>
      </c>
      <c r="C63" s="20">
        <f>SUM('[1]ESF (cuentas)'!C80)</f>
        <v>-681374647</v>
      </c>
      <c r="D63" s="21"/>
      <c r="E63" s="19" t="s">
        <v>101</v>
      </c>
      <c r="F63" s="20">
        <f>SUM('[1]ESF (cuentas)'!F66)</f>
        <v>0</v>
      </c>
      <c r="G63" s="20">
        <f>SUM('[1]ESF (cuentas)'!G66)</f>
        <v>0</v>
      </c>
    </row>
    <row r="64" spans="1:7" s="16" customFormat="1" ht="5.0999999999999996" customHeight="1" x14ac:dyDescent="0.25">
      <c r="A64" s="19"/>
      <c r="B64" s="20"/>
      <c r="C64" s="20"/>
      <c r="D64" s="23"/>
      <c r="F64" s="25"/>
      <c r="G64" s="25"/>
    </row>
    <row r="65" spans="1:9" s="16" customFormat="1" ht="12.75" x14ac:dyDescent="0.25">
      <c r="A65" s="19" t="s">
        <v>102</v>
      </c>
      <c r="B65" s="20">
        <f>SUM('[1]ESF (cuentas)'!B85)</f>
        <v>13350027</v>
      </c>
      <c r="C65" s="20">
        <f>SUM('[1]ESF (cuentas)'!C85)</f>
        <v>13350027</v>
      </c>
      <c r="D65" s="23"/>
      <c r="F65" s="24"/>
      <c r="G65" s="24"/>
    </row>
    <row r="66" spans="1:9" s="16" customFormat="1" ht="5.0999999999999996" customHeight="1" x14ac:dyDescent="0.25">
      <c r="A66" s="19"/>
      <c r="B66" s="20"/>
      <c r="C66" s="20"/>
      <c r="D66" s="23"/>
      <c r="F66" s="24"/>
      <c r="G66" s="24"/>
    </row>
    <row r="67" spans="1:9" s="16" customFormat="1" ht="12.75" x14ac:dyDescent="0.25">
      <c r="A67" s="19" t="s">
        <v>103</v>
      </c>
      <c r="B67" s="28">
        <f>SUM('[1]ESF (cuentas)'!B92)</f>
        <v>0</v>
      </c>
      <c r="C67" s="28">
        <f>SUM('[1]ESF (cuentas)'!C92)</f>
        <v>0</v>
      </c>
      <c r="D67" s="23"/>
      <c r="F67" s="24"/>
      <c r="G67" s="24"/>
    </row>
    <row r="68" spans="1:9" s="16" customFormat="1" ht="5.0999999999999996" customHeight="1" x14ac:dyDescent="0.25">
      <c r="B68" s="20"/>
      <c r="C68" s="20"/>
      <c r="D68" s="23"/>
      <c r="F68" s="24"/>
      <c r="G68" s="24"/>
    </row>
    <row r="69" spans="1:9" s="16" customFormat="1" ht="12.75" x14ac:dyDescent="0.25">
      <c r="A69" s="19" t="s">
        <v>104</v>
      </c>
      <c r="B69" s="20">
        <f>SUM('[1]ESF (cuentas)'!B94)</f>
        <v>0</v>
      </c>
      <c r="C69" s="20">
        <f>SUM('[1]ESF (cuentas)'!C94)</f>
        <v>0</v>
      </c>
      <c r="D69" s="23"/>
      <c r="E69" s="19" t="s">
        <v>105</v>
      </c>
      <c r="F69" s="20">
        <f>SUM(F63+F61+F59+F57+F55+F53)</f>
        <v>175731380</v>
      </c>
      <c r="G69" s="20">
        <f>SUM(G63+G61+G59+G57+G55+G53)</f>
        <v>176150620</v>
      </c>
    </row>
    <row r="70" spans="1:9" s="16" customFormat="1" ht="12.75" x14ac:dyDescent="0.25">
      <c r="B70" s="24"/>
      <c r="C70" s="24"/>
      <c r="D70" s="23"/>
      <c r="F70" s="25"/>
      <c r="G70" s="25"/>
    </row>
    <row r="71" spans="1:9" s="16" customFormat="1" ht="12.75" x14ac:dyDescent="0.25">
      <c r="A71" s="19" t="s">
        <v>106</v>
      </c>
      <c r="B71" s="20">
        <f>SUM(B69+B65+B63+B61+B59+B57+B55+B53+B67)</f>
        <v>879280476</v>
      </c>
      <c r="C71" s="20">
        <f>SUM(C69+C65+C63+C61+C59+C57+C55+C53+C67)</f>
        <v>892766133</v>
      </c>
      <c r="D71" s="23"/>
      <c r="E71" s="19" t="s">
        <v>107</v>
      </c>
      <c r="F71" s="20">
        <f>SUM(F69+F49)</f>
        <v>318127262</v>
      </c>
      <c r="G71" s="20">
        <f>SUM(G69+G49)</f>
        <v>341106074</v>
      </c>
      <c r="I71" s="25"/>
    </row>
    <row r="72" spans="1:9" s="16" customFormat="1" ht="12.75" x14ac:dyDescent="0.25">
      <c r="B72" s="25"/>
      <c r="C72" s="25"/>
      <c r="D72" s="23"/>
      <c r="F72" s="25"/>
      <c r="G72" s="25"/>
    </row>
    <row r="73" spans="1:9" s="16" customFormat="1" ht="12.75" x14ac:dyDescent="0.25">
      <c r="A73" s="15"/>
      <c r="B73" s="29"/>
      <c r="C73" s="29"/>
      <c r="D73" s="30"/>
      <c r="E73" s="31" t="s">
        <v>108</v>
      </c>
      <c r="F73" s="32"/>
      <c r="G73" s="32"/>
    </row>
    <row r="74" spans="1:9" s="16" customFormat="1" ht="5.0999999999999996" customHeight="1" x14ac:dyDescent="0.25">
      <c r="B74" s="24"/>
      <c r="C74" s="24"/>
      <c r="D74" s="23"/>
      <c r="F74" s="24"/>
      <c r="G74" s="24"/>
    </row>
    <row r="75" spans="1:9" s="16" customFormat="1" ht="12.75" x14ac:dyDescent="0.25">
      <c r="B75" s="25"/>
      <c r="C75" s="25"/>
      <c r="E75" s="33" t="s">
        <v>109</v>
      </c>
      <c r="F75" s="34">
        <f>SUM(F77+F79+F81)</f>
        <v>1507904136</v>
      </c>
      <c r="G75" s="34">
        <f>SUM(G77+G79+G81)</f>
        <v>1507904136</v>
      </c>
    </row>
    <row r="76" spans="1:9" s="16" customFormat="1" ht="5.0999999999999996" customHeight="1" x14ac:dyDescent="0.25">
      <c r="B76" s="25"/>
      <c r="C76" s="25"/>
      <c r="D76" s="21"/>
      <c r="E76" s="19"/>
      <c r="F76" s="24"/>
      <c r="G76" s="24"/>
    </row>
    <row r="77" spans="1:9" s="16" customFormat="1" ht="12.75" x14ac:dyDescent="0.25">
      <c r="B77" s="24"/>
      <c r="C77" s="24"/>
      <c r="D77" s="23"/>
      <c r="E77" s="19" t="s">
        <v>110</v>
      </c>
      <c r="F77" s="20">
        <f>SUM('[1]ESF (cuentas)'!F78)</f>
        <v>1500507948</v>
      </c>
      <c r="G77" s="20">
        <f>SUM('[1]ESF (cuentas)'!G78)</f>
        <v>1500507948</v>
      </c>
    </row>
    <row r="78" spans="1:9" s="16" customFormat="1" ht="5.0999999999999996" customHeight="1" x14ac:dyDescent="0.25">
      <c r="B78" s="25"/>
      <c r="C78" s="25"/>
      <c r="E78" s="19"/>
      <c r="F78" s="20"/>
      <c r="G78" s="20"/>
    </row>
    <row r="79" spans="1:9" s="16" customFormat="1" ht="12.75" x14ac:dyDescent="0.25">
      <c r="B79" s="24"/>
      <c r="C79" s="24"/>
      <c r="D79" s="23"/>
      <c r="E79" s="19" t="s">
        <v>111</v>
      </c>
      <c r="F79" s="20">
        <f>SUM('[1]ESF (cuentas)'!F80)</f>
        <v>7396188</v>
      </c>
      <c r="G79" s="20">
        <f>SUM('[1]ESF (cuentas)'!G80)</f>
        <v>7396188</v>
      </c>
    </row>
    <row r="80" spans="1:9" s="16" customFormat="1" ht="5.0999999999999996" customHeight="1" x14ac:dyDescent="0.25">
      <c r="B80" s="25"/>
      <c r="C80" s="25"/>
      <c r="E80" s="19"/>
      <c r="F80" s="20"/>
      <c r="G80" s="20"/>
    </row>
    <row r="81" spans="2:7" s="16" customFormat="1" ht="12.75" x14ac:dyDescent="0.25">
      <c r="B81" s="25"/>
      <c r="C81" s="25"/>
      <c r="D81" s="23"/>
      <c r="E81" s="19" t="s">
        <v>112</v>
      </c>
      <c r="F81" s="20">
        <f>SUM('[1]ESF (cuentas)'!F82)</f>
        <v>0</v>
      </c>
      <c r="G81" s="20">
        <f>SUM('[1]ESF (cuentas)'!G82)</f>
        <v>0</v>
      </c>
    </row>
    <row r="82" spans="2:7" s="16" customFormat="1" ht="5.0999999999999996" customHeight="1" x14ac:dyDescent="0.25">
      <c r="B82" s="24"/>
      <c r="C82" s="24"/>
      <c r="D82" s="23"/>
      <c r="F82" s="25"/>
      <c r="G82" s="25"/>
    </row>
    <row r="83" spans="2:7" s="16" customFormat="1" ht="12.75" x14ac:dyDescent="0.25">
      <c r="B83" s="24"/>
      <c r="C83" s="24"/>
      <c r="D83" s="21"/>
      <c r="E83" s="33" t="s">
        <v>113</v>
      </c>
      <c r="F83" s="34">
        <f>SUM(F85+F87+F89+F91+F93)</f>
        <v>-414650215</v>
      </c>
      <c r="G83" s="34">
        <f>SUM(G85+G87+G89+G91+G93)</f>
        <v>-436808254</v>
      </c>
    </row>
    <row r="84" spans="2:7" s="16" customFormat="1" ht="5.0999999999999996" customHeight="1" x14ac:dyDescent="0.25">
      <c r="B84" s="24"/>
      <c r="C84" s="24"/>
      <c r="D84" s="21"/>
      <c r="F84" s="25"/>
      <c r="G84" s="25"/>
    </row>
    <row r="85" spans="2:7" s="16" customFormat="1" ht="12.75" x14ac:dyDescent="0.25">
      <c r="B85" s="24"/>
      <c r="C85" s="24"/>
      <c r="D85" s="23"/>
      <c r="E85" s="19" t="s">
        <v>114</v>
      </c>
      <c r="F85" s="20">
        <f>SUM('[1]ESF (cuentas)'!F86)</f>
        <v>26521997</v>
      </c>
      <c r="G85" s="20">
        <f>SUM('[1]ESF (cuentas)'!G86)</f>
        <v>-190139221</v>
      </c>
    </row>
    <row r="86" spans="2:7" s="16" customFormat="1" ht="5.0999999999999996" customHeight="1" x14ac:dyDescent="0.25">
      <c r="B86" s="25"/>
      <c r="C86" s="25"/>
      <c r="E86" s="19"/>
      <c r="F86" s="20"/>
      <c r="G86" s="20"/>
    </row>
    <row r="87" spans="2:7" s="16" customFormat="1" ht="12.75" x14ac:dyDescent="0.25">
      <c r="B87" s="25"/>
      <c r="C87" s="25"/>
      <c r="E87" s="19" t="s">
        <v>115</v>
      </c>
      <c r="F87" s="20">
        <f>SUM('[1]ESF (cuentas)'!F88)</f>
        <v>-447224213</v>
      </c>
      <c r="G87" s="20">
        <f>SUM('[1]ESF (cuentas)'!G88)</f>
        <v>-252721034</v>
      </c>
    </row>
    <row r="88" spans="2:7" s="16" customFormat="1" ht="5.0999999999999996" customHeight="1" x14ac:dyDescent="0.25">
      <c r="B88" s="25"/>
      <c r="C88" s="25"/>
      <c r="E88" s="19"/>
      <c r="F88" s="20"/>
      <c r="G88" s="20"/>
    </row>
    <row r="89" spans="2:7" s="16" customFormat="1" ht="12.75" x14ac:dyDescent="0.25">
      <c r="B89" s="25"/>
      <c r="C89" s="25"/>
      <c r="E89" s="19" t="s">
        <v>116</v>
      </c>
      <c r="F89" s="20">
        <f>SUM('[1]ESF (cuentas)'!F90)</f>
        <v>0</v>
      </c>
      <c r="G89" s="20">
        <f>SUM('[1]ESF (cuentas)'!G90)</f>
        <v>0</v>
      </c>
    </row>
    <row r="90" spans="2:7" s="16" customFormat="1" ht="5.0999999999999996" customHeight="1" x14ac:dyDescent="0.25">
      <c r="B90" s="25"/>
      <c r="C90" s="25"/>
      <c r="E90" s="19"/>
      <c r="F90" s="20"/>
      <c r="G90" s="20"/>
    </row>
    <row r="91" spans="2:7" s="16" customFormat="1" ht="12.75" x14ac:dyDescent="0.25">
      <c r="B91" s="25"/>
      <c r="C91" s="25"/>
      <c r="E91" s="19" t="s">
        <v>117</v>
      </c>
      <c r="F91" s="20">
        <f>SUM('[1]ESF (cuentas)'!F94)</f>
        <v>6052001</v>
      </c>
      <c r="G91" s="20">
        <f>SUM('[1]ESF (cuentas)'!G94)</f>
        <v>6052001</v>
      </c>
    </row>
    <row r="92" spans="2:7" s="16" customFormat="1" ht="5.0999999999999996" customHeight="1" x14ac:dyDescent="0.25">
      <c r="B92" s="25"/>
      <c r="C92" s="25"/>
      <c r="E92" s="19"/>
      <c r="F92" s="20"/>
      <c r="G92" s="20"/>
    </row>
    <row r="93" spans="2:7" s="16" customFormat="1" ht="12.75" x14ac:dyDescent="0.25">
      <c r="B93" s="25"/>
      <c r="C93" s="25"/>
      <c r="E93" s="19" t="s">
        <v>118</v>
      </c>
      <c r="F93" s="20">
        <f>SUM('[1]ESF (cuentas)'!F97)</f>
        <v>0</v>
      </c>
      <c r="G93" s="20">
        <f>SUM('[1]ESF (cuentas)'!G97)</f>
        <v>0</v>
      </c>
    </row>
    <row r="94" spans="2:7" s="16" customFormat="1" ht="5.0999999999999996" customHeight="1" x14ac:dyDescent="0.25">
      <c r="B94" s="25"/>
      <c r="C94" s="25"/>
      <c r="F94" s="25"/>
      <c r="G94" s="25"/>
    </row>
    <row r="95" spans="2:7" s="16" customFormat="1" ht="25.5" x14ac:dyDescent="0.25">
      <c r="B95" s="25"/>
      <c r="C95" s="25"/>
      <c r="E95" s="33" t="s">
        <v>119</v>
      </c>
      <c r="F95" s="34">
        <f>SUM(F97+F99)</f>
        <v>0</v>
      </c>
      <c r="G95" s="34">
        <f>SUM(G97+G99)</f>
        <v>0</v>
      </c>
    </row>
    <row r="96" spans="2:7" s="16" customFormat="1" ht="5.0999999999999996" customHeight="1" x14ac:dyDescent="0.25">
      <c r="B96" s="25"/>
      <c r="C96" s="25"/>
      <c r="F96" s="25"/>
      <c r="G96" s="25"/>
    </row>
    <row r="97" spans="1:8" s="16" customFormat="1" ht="12.75" x14ac:dyDescent="0.25">
      <c r="B97" s="25"/>
      <c r="C97" s="25"/>
      <c r="E97" s="19" t="s">
        <v>120</v>
      </c>
      <c r="F97" s="20">
        <f>SUM('[1]ESF (cuentas)'!F101)</f>
        <v>0</v>
      </c>
      <c r="G97" s="20">
        <f>SUM('[1]ESF (cuentas)'!G101)</f>
        <v>0</v>
      </c>
    </row>
    <row r="98" spans="1:8" s="16" customFormat="1" ht="5.0999999999999996" customHeight="1" x14ac:dyDescent="0.25">
      <c r="B98" s="25"/>
      <c r="C98" s="25"/>
      <c r="E98" s="19"/>
      <c r="F98" s="20"/>
      <c r="G98" s="20"/>
    </row>
    <row r="99" spans="1:8" s="16" customFormat="1" ht="12.75" x14ac:dyDescent="0.25">
      <c r="B99" s="25"/>
      <c r="C99" s="25"/>
      <c r="E99" s="19" t="s">
        <v>121</v>
      </c>
      <c r="F99" s="20">
        <f>SUM('[1]ESF (cuentas)'!F103)</f>
        <v>0</v>
      </c>
      <c r="G99" s="20">
        <f>SUM('[1]ESF (cuentas)'!G103)</f>
        <v>0</v>
      </c>
    </row>
    <row r="100" spans="1:8" s="16" customFormat="1" ht="12.75" x14ac:dyDescent="0.25">
      <c r="B100" s="25"/>
      <c r="C100" s="25"/>
      <c r="F100" s="25"/>
      <c r="G100" s="25"/>
    </row>
    <row r="101" spans="1:8" s="16" customFormat="1" ht="12.75" x14ac:dyDescent="0.25">
      <c r="B101" s="25"/>
      <c r="C101" s="25"/>
      <c r="E101" s="19" t="s">
        <v>122</v>
      </c>
      <c r="F101" s="20">
        <f>SUM(F75+F83+F95)</f>
        <v>1093253921</v>
      </c>
      <c r="G101" s="20">
        <f>SUM(G75+G83+G95)</f>
        <v>1071095882</v>
      </c>
    </row>
    <row r="102" spans="1:8" s="16" customFormat="1" ht="13.5" thickBot="1" x14ac:dyDescent="0.3">
      <c r="B102" s="25"/>
      <c r="C102" s="25"/>
      <c r="E102" s="19"/>
      <c r="F102" s="28"/>
      <c r="G102" s="28"/>
    </row>
    <row r="103" spans="1:8" s="16" customFormat="1" ht="3" customHeight="1" x14ac:dyDescent="0.25">
      <c r="A103" s="35"/>
      <c r="B103" s="36"/>
      <c r="C103" s="36"/>
      <c r="D103" s="35"/>
      <c r="E103" s="37"/>
      <c r="F103" s="38"/>
      <c r="G103" s="38"/>
    </row>
    <row r="104" spans="1:8" s="16" customFormat="1" ht="12.75" x14ac:dyDescent="0.25">
      <c r="A104" s="39" t="s">
        <v>123</v>
      </c>
      <c r="B104" s="40">
        <f>SUM(B71+B49)</f>
        <v>1411381183</v>
      </c>
      <c r="C104" s="40">
        <f>SUM(C71+C49)</f>
        <v>1412201956</v>
      </c>
      <c r="D104" s="41"/>
      <c r="E104" s="39" t="s">
        <v>124</v>
      </c>
      <c r="F104" s="40">
        <f>SUM(F101+F71)</f>
        <v>1411381183</v>
      </c>
      <c r="G104" s="40">
        <f>SUM(G101+G71)</f>
        <v>1412201956</v>
      </c>
    </row>
    <row r="105" spans="1:8" s="3" customFormat="1" ht="15" customHeight="1" x14ac:dyDescent="0.2">
      <c r="A105" s="42" t="s">
        <v>125</v>
      </c>
      <c r="B105" s="12"/>
      <c r="C105" s="12"/>
      <c r="E105" s="11"/>
      <c r="F105" s="12"/>
      <c r="G105" s="12"/>
    </row>
    <row r="106" spans="1:8" s="3" customFormat="1" ht="15" customHeight="1" x14ac:dyDescent="0.2">
      <c r="B106" s="12"/>
      <c r="C106" s="12"/>
      <c r="F106" s="12"/>
      <c r="G106" s="12"/>
    </row>
    <row r="107" spans="1:8" s="3" customFormat="1" ht="12.75" x14ac:dyDescent="0.2">
      <c r="B107" s="12"/>
      <c r="C107" s="12"/>
      <c r="F107" s="12"/>
      <c r="G107" s="12"/>
    </row>
    <row r="108" spans="1:8" x14ac:dyDescent="0.25">
      <c r="A108" s="43"/>
      <c r="B108" s="43"/>
      <c r="C108" s="43"/>
      <c r="E108" s="43"/>
      <c r="F108" s="43"/>
      <c r="G108" s="43"/>
      <c r="H108" s="3"/>
    </row>
    <row r="109" spans="1:8" x14ac:dyDescent="0.25">
      <c r="H109" s="3"/>
    </row>
    <row r="110" spans="1:8" x14ac:dyDescent="0.25">
      <c r="H110" s="3"/>
    </row>
    <row r="111" spans="1:8" x14ac:dyDescent="0.25">
      <c r="H111" s="3"/>
    </row>
    <row r="112" spans="1:8" ht="16.5" x14ac:dyDescent="0.25">
      <c r="A112" s="44"/>
      <c r="B112" s="44"/>
      <c r="C112" s="44"/>
      <c r="D112" s="44"/>
      <c r="E112" s="44"/>
      <c r="F112" s="44"/>
      <c r="G112" s="44"/>
      <c r="H112" s="3"/>
    </row>
    <row r="113" spans="8:8" x14ac:dyDescent="0.25">
      <c r="H113" s="3"/>
    </row>
    <row r="114" spans="8:8" x14ac:dyDescent="0.25">
      <c r="H114" s="3"/>
    </row>
    <row r="115" spans="8:8" x14ac:dyDescent="0.25">
      <c r="H115" s="3"/>
    </row>
    <row r="116" spans="8:8" x14ac:dyDescent="0.25">
      <c r="H116" s="3"/>
    </row>
    <row r="117" spans="8:8" x14ac:dyDescent="0.25">
      <c r="H117" s="3"/>
    </row>
    <row r="118" spans="8:8" x14ac:dyDescent="0.25">
      <c r="H118" s="3"/>
    </row>
  </sheetData>
  <mergeCells count="8">
    <mergeCell ref="A112:G112"/>
    <mergeCell ref="A2:G2"/>
    <mergeCell ref="A3:G3"/>
    <mergeCell ref="A4:G4"/>
    <mergeCell ref="A5:G5"/>
    <mergeCell ref="A6:G6"/>
    <mergeCell ref="A108:C108"/>
    <mergeCell ref="E108:G108"/>
  </mergeCells>
  <pageMargins left="0.7" right="0.7" top="0.75" bottom="0.7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2024-06-11T19:54:30Z</dcterms:created>
  <dcterms:modified xsi:type="dcterms:W3CDTF">2024-06-11T19:54:32Z</dcterms:modified>
</cp:coreProperties>
</file>