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CD8CBD76-A4F4-4D78-AAA3-E4EF4CDE562A}" xr6:coauthVersionLast="40" xr6:coauthVersionMax="40" xr10:uidLastSave="{00000000-0000-0000-0000-000000000000}"/>
  <bookViews>
    <workbookView xWindow="0" yWindow="0" windowWidth="25200" windowHeight="11775" xr2:uid="{23F6D367-993E-47C0-87F0-0C1616F7132D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8" i="1"/>
  <c r="D64" i="1" s="1"/>
  <c r="D66" i="1"/>
  <c r="D65" i="1" s="1"/>
  <c r="E65" i="1"/>
  <c r="E64" i="1"/>
  <c r="D62" i="1"/>
  <c r="D58" i="1" s="1"/>
  <c r="D70" i="1" s="1"/>
  <c r="D60" i="1"/>
  <c r="D59" i="1" s="1"/>
  <c r="E59" i="1"/>
  <c r="E58" i="1"/>
  <c r="E70" i="1" s="1"/>
  <c r="E54" i="1"/>
  <c r="D52" i="1"/>
  <c r="D51" i="1"/>
  <c r="D50" i="1"/>
  <c r="D49" i="1" s="1"/>
  <c r="E49" i="1"/>
  <c r="D47" i="1"/>
  <c r="D46" i="1"/>
  <c r="D44" i="1" s="1"/>
  <c r="D45" i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11" i="1"/>
  <c r="E10" i="1"/>
  <c r="A4" i="1"/>
  <c r="D40" i="1" l="1"/>
  <c r="D54" i="1"/>
  <c r="E72" i="1"/>
  <c r="D72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<sst xmlns="http://schemas.openxmlformats.org/spreadsheetml/2006/main" count="63" uniqueCount="55">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</sst>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955AF780-AD9F-4CB4-BB5D-8404CBD68BD4}"/>
    <cellStyle name="Normal 2 2" xfId="2" xr:uid="{B13A163E-70D5-4E91-817C-C5B7971B5814}"/>
    <cellStyle name="Normal 3 2 2 2 3" xfId="1" xr:uid="{B7346FF3-ACA9-403E-890E-3CCE4DA0B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23157974</v>
          </cell>
          <cell r="C14">
            <v>32715346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793673</v>
          </cell>
        </row>
        <row r="20">
          <cell r="D20">
            <v>0</v>
          </cell>
        </row>
        <row r="21">
          <cell r="D21">
            <v>596666567</v>
          </cell>
        </row>
        <row r="23">
          <cell r="D23">
            <v>243</v>
          </cell>
        </row>
        <row r="36">
          <cell r="D36">
            <v>413215758</v>
          </cell>
        </row>
        <row r="37">
          <cell r="D37">
            <v>64032283</v>
          </cell>
        </row>
        <row r="38">
          <cell r="D38">
            <v>78794443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11430831</v>
          </cell>
        </row>
        <row r="43">
          <cell r="D43">
            <v>4222428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21998087</v>
          </cell>
        </row>
      </sheetData>
      <sheetData sheetId="2"/>
      <sheetData sheetId="3">
        <row r="4">
          <cell r="A4" t="str">
            <v>DEL 1 DE ENERO AL 31 DE DICIEMBRE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  <cell r="O12">
            <v>42639</v>
          </cell>
        </row>
        <row r="20">
          <cell r="F20">
            <v>107</v>
          </cell>
          <cell r="G20">
            <v>0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0</v>
          </cell>
          <cell r="N28">
            <v>0</v>
          </cell>
          <cell r="O28">
            <v>0</v>
          </cell>
        </row>
        <row r="34">
          <cell r="F34">
            <v>0</v>
          </cell>
          <cell r="G34">
            <v>0</v>
          </cell>
        </row>
        <row r="36">
          <cell r="N36">
            <v>0</v>
          </cell>
          <cell r="O36">
            <v>0</v>
          </cell>
        </row>
        <row r="38">
          <cell r="F38">
            <v>2505964</v>
          </cell>
          <cell r="G38">
            <v>0</v>
          </cell>
        </row>
        <row r="40">
          <cell r="F40">
            <v>0</v>
          </cell>
          <cell r="G40">
            <v>0</v>
          </cell>
          <cell r="N40">
            <v>0</v>
          </cell>
          <cell r="O40">
            <v>776479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0</v>
          </cell>
        </row>
        <row r="50">
          <cell r="N50">
            <v>0</v>
          </cell>
          <cell r="O50">
            <v>0</v>
          </cell>
        </row>
        <row r="54">
          <cell r="F54">
            <v>1943</v>
          </cell>
          <cell r="G54">
            <v>846</v>
          </cell>
          <cell r="N54">
            <v>0</v>
          </cell>
          <cell r="O54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F60">
            <v>0</v>
          </cell>
          <cell r="G60">
            <v>0</v>
          </cell>
        </row>
        <row r="61">
          <cell r="N61">
            <v>0</v>
          </cell>
          <cell r="O61">
            <v>41707300</v>
          </cell>
        </row>
        <row r="64">
          <cell r="N64">
            <v>0</v>
          </cell>
          <cell r="O64">
            <v>0</v>
          </cell>
        </row>
        <row r="67">
          <cell r="F67">
            <v>7320576</v>
          </cell>
          <cell r="G67">
            <v>915900</v>
          </cell>
        </row>
        <row r="71">
          <cell r="N71">
            <v>300000</v>
          </cell>
          <cell r="O71">
            <v>0</v>
          </cell>
        </row>
        <row r="76">
          <cell r="F76">
            <v>3280236</v>
          </cell>
          <cell r="G76">
            <v>0</v>
          </cell>
        </row>
        <row r="82">
          <cell r="F82">
            <v>0</v>
          </cell>
          <cell r="G82">
            <v>7538743</v>
          </cell>
        </row>
        <row r="86">
          <cell r="N86">
            <v>0</v>
          </cell>
          <cell r="O86">
            <v>0</v>
          </cell>
        </row>
        <row r="87">
          <cell r="F87">
            <v>42837644</v>
          </cell>
          <cell r="G87">
            <v>0</v>
          </cell>
        </row>
        <row r="89">
          <cell r="N89">
            <v>0</v>
          </cell>
          <cell r="O89">
            <v>0</v>
          </cell>
        </row>
        <row r="92">
          <cell r="N92">
            <v>0</v>
          </cell>
          <cell r="O92">
            <v>0</v>
          </cell>
        </row>
        <row r="94">
          <cell r="F94">
            <v>0</v>
          </cell>
          <cell r="G94">
            <v>0</v>
          </cell>
        </row>
        <row r="98">
          <cell r="N98">
            <v>0</v>
          </cell>
          <cell r="O98">
            <v>4560599</v>
          </cell>
        </row>
        <row r="101">
          <cell r="N101">
            <v>0</v>
          </cell>
          <cell r="O101">
            <v>15156138</v>
          </cell>
        </row>
        <row r="104">
          <cell r="N104">
            <v>0</v>
          </cell>
          <cell r="O104">
            <v>0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32DF-CA3C-4717-A78A-DB6F79040DDE}">
  <sheetPr>
    <tabColor theme="0" tint="-0.14999847407452621"/>
    <pageSetUpPr fitToPage="1"/>
  </sheetPr>
  <dimension ref="A1:G89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2" width="3.7109375" style="3" customWidth="1"/>
    <col min="3" max="3" width="104.85546875" style="3" customWidth="1"/>
    <col min="4" max="5" width="18.7109375" style="3" customWidth="1"/>
    <col min="6" max="7" width="11.42578125" style="47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597460483</v>
      </c>
      <c r="E10" s="18">
        <f>SUM(E11:E20)</f>
        <v>536410594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793673</v>
      </c>
      <c r="E17" s="20">
        <v>0</v>
      </c>
    </row>
    <row r="18" spans="1:5" s="2" customFormat="1" ht="12" customHeight="1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596666567</v>
      </c>
      <c r="E19" s="23">
        <v>536410590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243</v>
      </c>
      <c r="E20" s="20">
        <v>4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593693830</v>
      </c>
      <c r="E22" s="18">
        <f>SUM(E23:E38)</f>
        <v>531849995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413215758</v>
      </c>
      <c r="E23" s="23">
        <v>386113356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64032283</v>
      </c>
      <c r="E24" s="23">
        <v>49705305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78794443</v>
      </c>
      <c r="E25" s="23">
        <v>73359352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0</v>
      </c>
      <c r="E26" s="20">
        <v>0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11430831</v>
      </c>
      <c r="E28" s="20">
        <v>12840805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4222428</v>
      </c>
      <c r="E29" s="20">
        <v>1843000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0</v>
      </c>
      <c r="E36" s="20">
        <v>0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21998087</v>
      </c>
      <c r="E38" s="20">
        <v>7988177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3766653</v>
      </c>
      <c r="E40" s="29">
        <f>SUM(E10-E22)</f>
        <v>4560599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55946470</v>
      </c>
      <c r="E44" s="18">
        <f>SUM(E45:E47)</f>
        <v>10174368</v>
      </c>
    </row>
    <row r="45" spans="1:7" s="2" customFormat="1" ht="12.75" x14ac:dyDescent="0.2">
      <c r="A45" s="19"/>
      <c r="B45" s="19"/>
      <c r="C45" s="19" t="s">
        <v>38</v>
      </c>
      <c r="D45" s="20">
        <f>SUM('[2]MATRIZ FLUJO EFECTIVO'!F60)</f>
        <v>0</v>
      </c>
      <c r="E45" s="20">
        <v>0</v>
      </c>
      <c r="F45" s="31"/>
      <c r="G45" s="31"/>
    </row>
    <row r="46" spans="1:7" s="2" customFormat="1" ht="12.75" x14ac:dyDescent="0.2">
      <c r="A46" s="19"/>
      <c r="B46" s="19"/>
      <c r="C46" s="19" t="s">
        <v>39</v>
      </c>
      <c r="D46" s="20">
        <f>SUM('[2]MATRIZ FLUJO EFECTIVO'!F67)</f>
        <v>7320576</v>
      </c>
      <c r="E46" s="20">
        <v>3458574</v>
      </c>
      <c r="F46" s="32"/>
      <c r="G46" s="32"/>
    </row>
    <row r="47" spans="1:7" s="2" customFormat="1" ht="12.75" x14ac:dyDescent="0.2">
      <c r="A47" s="19"/>
      <c r="B47" s="19"/>
      <c r="C47" s="19" t="s">
        <v>40</v>
      </c>
      <c r="D47" s="20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EFECTIVO'!F87+'[2]MATRIZ FLUJO EFECTIVO'!F94+'[2]MATRIZ FLUJO EFECTIVO'!N86+'[2]MATRIZ FLUJO EFECTIVO'!N89+'[2]MATRIZ FLUJO EFECTIVO'!N92+'[2]MATRIZ FLUJO EFECTIVO'!N98+'[2]MATRIZ FLUJO EFECTIVO'!N101+'[2]MATRIZ FLUJO EFECTIVO'!N104+'[2]MATRIZ FLUJO EFECTIVO'!N109+'[2]MATRIZ FLUJO EFECTIVO'!N113+'[2]MATRIZ FLUJO EFECTIVO'!N117)</f>
        <v>48625894</v>
      </c>
      <c r="E47" s="20">
        <v>6715794</v>
      </c>
      <c r="F47" s="31"/>
      <c r="G47" s="31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28172226</v>
      </c>
      <c r="E49" s="18">
        <f>SUM(E50:E52)</f>
        <v>13825862</v>
      </c>
    </row>
    <row r="50" spans="1:7" s="2" customFormat="1" ht="12.75" x14ac:dyDescent="0.2">
      <c r="A50" s="19"/>
      <c r="B50" s="19"/>
      <c r="C50" s="19" t="s">
        <v>38</v>
      </c>
      <c r="D50" s="20">
        <f>SUM('[2]MATRIZ FLUJO EFECTIVO'!G60)</f>
        <v>0</v>
      </c>
      <c r="E50" s="20">
        <v>0</v>
      </c>
    </row>
    <row r="51" spans="1:7" s="2" customFormat="1" ht="12.75" x14ac:dyDescent="0.2">
      <c r="A51" s="19"/>
      <c r="B51" s="19"/>
      <c r="C51" s="19" t="s">
        <v>39</v>
      </c>
      <c r="D51" s="20">
        <f>SUM('[2]MATRIZ FLUJO EFECTIVO'!G67)</f>
        <v>915900</v>
      </c>
      <c r="E51" s="20">
        <v>62725</v>
      </c>
    </row>
    <row r="52" spans="1:7" s="2" customFormat="1" ht="12.75" x14ac:dyDescent="0.2">
      <c r="A52" s="19"/>
      <c r="B52" s="19"/>
      <c r="C52" s="19" t="s">
        <v>41</v>
      </c>
      <c r="D52" s="20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EFECTIVO'!G87+'[2]MATRIZ FLUJO EFECTIVO'!G94+'[2]MATRIZ FLUJO EFECTIVO'!O86+'[2]MATRIZ FLUJO EFECTIVO'!O89+'[2]MATRIZ FLUJO EFECTIVO'!O92+'[2]MATRIZ FLUJO EFECTIVO'!O98+'[2]MATRIZ FLUJO EFECTIVO'!O101+'[2]MATRIZ FLUJO EFECTIVO'!O104+'[2]MATRIZ FLUJO EFECTIVO'!O109+'[2]MATRIZ FLUJO EFECTIVO'!O113+'[2]MATRIZ FLUJO EFECTIVO'!O117)</f>
        <v>27256326</v>
      </c>
      <c r="E52" s="20">
        <v>13763137</v>
      </c>
    </row>
    <row r="53" spans="1:7" s="3" customFormat="1" ht="5.0999999999999996" customHeight="1" x14ac:dyDescent="0.25">
      <c r="A53" s="33"/>
      <c r="B53" s="33"/>
      <c r="C53" s="33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27774244</v>
      </c>
      <c r="E54" s="29">
        <f>SUM(E44-E49)</f>
        <v>-3651494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16"/>
      <c r="B57" s="16"/>
      <c r="C57" s="16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1428149</v>
      </c>
      <c r="E58" s="18">
        <f>SUM(E60:E62)</f>
        <v>3455652</v>
      </c>
    </row>
    <row r="59" spans="1:7" s="2" customFormat="1" ht="12.75" x14ac:dyDescent="0.2">
      <c r="B59" s="19"/>
      <c r="C59" s="19" t="s">
        <v>44</v>
      </c>
      <c r="D59" s="34">
        <f>SUM(D60)</f>
        <v>0</v>
      </c>
      <c r="E59" s="34">
        <f>SUM(E60:E60)</f>
        <v>0</v>
      </c>
    </row>
    <row r="60" spans="1:7" s="2" customFormat="1" ht="12.75" x14ac:dyDescent="0.2">
      <c r="B60" s="21"/>
      <c r="C60" s="19" t="s">
        <v>45</v>
      </c>
      <c r="D60" s="20">
        <f>SUM('[2]MATRIZ FLUJO EFECTIVO'!N25+'[2]MATRIZ FLUJO EFECTIVO'!N58-'[2]MATRIZ FLUJO EFECTIVO'!O25-'[2]MATRIZ FLUJO EFECTIVO'!O58)</f>
        <v>0</v>
      </c>
      <c r="E60" s="20">
        <v>0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1428149</v>
      </c>
      <c r="E62" s="20">
        <v>3455652</v>
      </c>
    </row>
    <row r="63" spans="1:7" s="2" customFormat="1" ht="5.0999999999999996" customHeight="1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42526418</v>
      </c>
      <c r="E64" s="18">
        <f>E65+E68</f>
        <v>1301601</v>
      </c>
    </row>
    <row r="65" spans="1:7" s="2" customFormat="1" ht="12.75" x14ac:dyDescent="0.2">
      <c r="A65" s="19"/>
      <c r="C65" s="19" t="s">
        <v>48</v>
      </c>
      <c r="D65" s="34">
        <f>SUM(D66:D66)</f>
        <v>0</v>
      </c>
      <c r="E65" s="34">
        <f>SUM(E66:E66)</f>
        <v>0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0</v>
      </c>
      <c r="E66" s="20">
        <v>0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42526418</v>
      </c>
      <c r="E68" s="20">
        <v>1301601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-41098269</v>
      </c>
      <c r="E70" s="29">
        <f>E58-E64</f>
        <v>2154051</v>
      </c>
      <c r="F70" s="24"/>
      <c r="G70" s="30"/>
    </row>
    <row r="71" spans="1:7" s="2" customFormat="1" ht="12.75" x14ac:dyDescent="0.2">
      <c r="A71" s="21"/>
      <c r="B71" s="21"/>
      <c r="C71" s="21"/>
      <c r="D71" s="20"/>
      <c r="E71" s="20"/>
    </row>
    <row r="72" spans="1:7" s="3" customFormat="1" ht="15.75" thickBot="1" x14ac:dyDescent="0.3">
      <c r="A72" s="35" t="s">
        <v>51</v>
      </c>
      <c r="B72" s="36"/>
      <c r="C72" s="36"/>
      <c r="D72" s="37">
        <f>D40+D54+D70</f>
        <v>-9557372</v>
      </c>
      <c r="E72" s="37">
        <f>E40+E54+E70</f>
        <v>3063156</v>
      </c>
      <c r="F72" s="2"/>
    </row>
    <row r="73" spans="1:7" s="2" customFormat="1" ht="15.75" thickBot="1" x14ac:dyDescent="0.25">
      <c r="A73" s="38" t="s">
        <v>52</v>
      </c>
      <c r="B73" s="39"/>
      <c r="C73" s="39"/>
      <c r="D73" s="40">
        <f>SUM('[1]1ESF'!C14)</f>
        <v>32715346</v>
      </c>
      <c r="E73" s="40">
        <v>29652190</v>
      </c>
    </row>
    <row r="74" spans="1:7" s="2" customFormat="1" x14ac:dyDescent="0.2">
      <c r="A74" s="41" t="s">
        <v>53</v>
      </c>
      <c r="B74" s="42"/>
      <c r="C74" s="42"/>
      <c r="D74" s="43">
        <f>SUM('[1]1ESF'!B14)</f>
        <v>23157974</v>
      </c>
      <c r="E74" s="43">
        <f>SUM('[1]1ESF'!C14)</f>
        <v>32715346</v>
      </c>
    </row>
    <row r="75" spans="1:7" s="3" customFormat="1" ht="4.5" customHeight="1" x14ac:dyDescent="0.25">
      <c r="A75" s="44"/>
      <c r="B75" s="44"/>
      <c r="C75" s="44"/>
      <c r="D75" s="44"/>
      <c r="E75" s="44"/>
      <c r="F75" s="2"/>
    </row>
    <row r="76" spans="1:7" s="3" customFormat="1" ht="12.75" customHeight="1" x14ac:dyDescent="0.25">
      <c r="A76" s="45" t="s">
        <v>54</v>
      </c>
      <c r="B76" s="46"/>
      <c r="C76" s="46"/>
      <c r="F76" s="2"/>
    </row>
    <row r="77" spans="1:7" s="47" customFormat="1" x14ac:dyDescent="0.25">
      <c r="A77" s="3"/>
      <c r="B77" s="3"/>
      <c r="C77" s="3"/>
      <c r="F77" s="2"/>
      <c r="G77" s="3"/>
    </row>
    <row r="78" spans="1:7" s="47" customFormat="1" x14ac:dyDescent="0.25">
      <c r="A78" s="3"/>
      <c r="B78" s="3"/>
      <c r="C78" s="3"/>
      <c r="D78" s="48"/>
      <c r="E78" s="48"/>
      <c r="F78" s="2"/>
      <c r="G78" s="3"/>
    </row>
    <row r="79" spans="1:7" s="47" customFormat="1" x14ac:dyDescent="0.25">
      <c r="A79" s="3"/>
      <c r="B79" s="3"/>
      <c r="C79" s="49"/>
      <c r="D79" s="48"/>
      <c r="E79" s="48"/>
      <c r="F79" s="2"/>
      <c r="G79" s="3"/>
    </row>
    <row r="80" spans="1:7" s="47" customFormat="1" x14ac:dyDescent="0.25">
      <c r="A80" s="3"/>
      <c r="B80" s="3"/>
      <c r="C80" s="50"/>
      <c r="D80" s="51"/>
      <c r="E80" s="51"/>
      <c r="F80" s="2"/>
      <c r="G80" s="3"/>
    </row>
    <row r="81" spans="1:7" s="47" customFormat="1" x14ac:dyDescent="0.25">
      <c r="A81" s="3"/>
      <c r="B81" s="3"/>
      <c r="C81" s="52"/>
      <c r="D81" s="51"/>
      <c r="E81" s="51"/>
      <c r="F81" s="2"/>
      <c r="G81" s="3"/>
    </row>
    <row r="82" spans="1:7" s="47" customFormat="1" x14ac:dyDescent="0.25">
      <c r="A82" s="3"/>
      <c r="B82" s="3"/>
      <c r="C82" s="3"/>
      <c r="D82" s="53"/>
      <c r="E82" s="54"/>
      <c r="F82" s="2"/>
      <c r="G82" s="3"/>
    </row>
    <row r="83" spans="1:7" s="47" customFormat="1" x14ac:dyDescent="0.25">
      <c r="A83" s="3"/>
      <c r="B83" s="3"/>
      <c r="C83" s="3"/>
    </row>
    <row r="86" spans="1:7" x14ac:dyDescent="0.25">
      <c r="C86" s="49"/>
      <c r="D86" s="55"/>
    </row>
    <row r="87" spans="1:7" x14ac:dyDescent="0.25">
      <c r="C87" s="49"/>
      <c r="D87" s="55"/>
    </row>
    <row r="88" spans="1:7" x14ac:dyDescent="0.25">
      <c r="C88" s="49"/>
      <c r="D88" s="55"/>
    </row>
    <row r="89" spans="1:7" x14ac:dyDescent="0.25">
      <c r="C89" s="56"/>
      <c r="D89" s="57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2024-04-09T18:24:02Z</dcterms:created>
  <dcterms:modified xsi:type="dcterms:W3CDTF">2024-04-09T18:24:03Z</dcterms:modified>
</cp:coreProperties>
</file>