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AFBE8F22-7632-40B7-8BF8-EFBD508BC45B}" xr6:coauthVersionLast="40" xr6:coauthVersionMax="40" xr10:uidLastSave="{00000000-0000-0000-0000-000000000000}"/>
  <bookViews>
    <workbookView xWindow="0" yWindow="0" windowWidth="20490" windowHeight="7545" xr2:uid="{C92498A8-ECA7-4DCD-ADBC-70341A99506E}"/>
  </bookViews>
  <sheets>
    <sheet name="Poder Ejecutivo" sheetId="1" r:id="rId1"/>
  </sheets>
  <definedNames>
    <definedName name="_xlnm.Print_Titles" localSheetId="0">'Poder Ejecutivo'!$3:$9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4" i="1" l="1"/>
  <c r="P313" i="1"/>
  <c r="P312" i="1" s="1"/>
  <c r="P311" i="1" s="1"/>
  <c r="P310" i="1" s="1"/>
  <c r="O313" i="1"/>
  <c r="O312" i="1" s="1"/>
  <c r="O311" i="1" s="1"/>
  <c r="O310" i="1" s="1"/>
  <c r="N313" i="1"/>
  <c r="N312" i="1" s="1"/>
  <c r="N311" i="1" s="1"/>
  <c r="N310" i="1" s="1"/>
  <c r="M313" i="1"/>
  <c r="L313" i="1"/>
  <c r="K313" i="1"/>
  <c r="J313" i="1"/>
  <c r="J312" i="1" s="1"/>
  <c r="J311" i="1" s="1"/>
  <c r="J310" i="1" s="1"/>
  <c r="J10" i="1" s="1"/>
  <c r="I313" i="1"/>
  <c r="I312" i="1" s="1"/>
  <c r="I311" i="1" s="1"/>
  <c r="I310" i="1" s="1"/>
  <c r="H313" i="1"/>
  <c r="H312" i="1" s="1"/>
  <c r="H311" i="1" s="1"/>
  <c r="H310" i="1" s="1"/>
  <c r="M312" i="1"/>
  <c r="M311" i="1" s="1"/>
  <c r="M310" i="1" s="1"/>
  <c r="L312" i="1"/>
  <c r="L311" i="1" s="1"/>
  <c r="L310" i="1" s="1"/>
  <c r="K312" i="1"/>
  <c r="K311" i="1" s="1"/>
  <c r="K310" i="1" s="1"/>
  <c r="P308" i="1"/>
  <c r="P307" i="1" s="1"/>
  <c r="P306" i="1" s="1"/>
  <c r="O307" i="1"/>
  <c r="O306" i="1" s="1"/>
  <c r="N307" i="1"/>
  <c r="N306" i="1" s="1"/>
  <c r="M307" i="1"/>
  <c r="L307" i="1"/>
  <c r="K307" i="1"/>
  <c r="K306" i="1" s="1"/>
  <c r="J307" i="1"/>
  <c r="J306" i="1" s="1"/>
  <c r="I307" i="1"/>
  <c r="I306" i="1" s="1"/>
  <c r="H307" i="1"/>
  <c r="H306" i="1" s="1"/>
  <c r="M306" i="1"/>
  <c r="L306" i="1"/>
  <c r="P305" i="1"/>
  <c r="P304" i="1"/>
  <c r="P303" i="1"/>
  <c r="P302" i="1"/>
  <c r="P301" i="1"/>
  <c r="P300" i="1"/>
  <c r="P299" i="1"/>
  <c r="P298" i="1"/>
  <c r="O297" i="1"/>
  <c r="O296" i="1" s="1"/>
  <c r="N297" i="1"/>
  <c r="N296" i="1" s="1"/>
  <c r="M297" i="1"/>
  <c r="M296" i="1" s="1"/>
  <c r="M295" i="1" s="1"/>
  <c r="M294" i="1" s="1"/>
  <c r="L297" i="1"/>
  <c r="L296" i="1" s="1"/>
  <c r="K297" i="1"/>
  <c r="K296" i="1" s="1"/>
  <c r="J297" i="1"/>
  <c r="J296" i="1" s="1"/>
  <c r="I297" i="1"/>
  <c r="I296" i="1" s="1"/>
  <c r="I295" i="1" s="1"/>
  <c r="I294" i="1" s="1"/>
  <c r="H297" i="1"/>
  <c r="H296" i="1" s="1"/>
  <c r="P292" i="1"/>
  <c r="P291" i="1" s="1"/>
  <c r="P290" i="1" s="1"/>
  <c r="O291" i="1"/>
  <c r="O290" i="1" s="1"/>
  <c r="N291" i="1"/>
  <c r="M291" i="1"/>
  <c r="M290" i="1" s="1"/>
  <c r="L291" i="1"/>
  <c r="L290" i="1" s="1"/>
  <c r="K291" i="1"/>
  <c r="K290" i="1" s="1"/>
  <c r="J291" i="1"/>
  <c r="J290" i="1" s="1"/>
  <c r="I291" i="1"/>
  <c r="I290" i="1" s="1"/>
  <c r="H291" i="1"/>
  <c r="H290" i="1" s="1"/>
  <c r="N290" i="1"/>
  <c r="P289" i="1"/>
  <c r="P288" i="1" s="1"/>
  <c r="P287" i="1" s="1"/>
  <c r="O288" i="1"/>
  <c r="O287" i="1" s="1"/>
  <c r="N288" i="1"/>
  <c r="N287" i="1" s="1"/>
  <c r="N286" i="1" s="1"/>
  <c r="N285" i="1" s="1"/>
  <c r="M288" i="1"/>
  <c r="M287" i="1" s="1"/>
  <c r="L288" i="1"/>
  <c r="L287" i="1" s="1"/>
  <c r="K288" i="1"/>
  <c r="J288" i="1"/>
  <c r="J287" i="1" s="1"/>
  <c r="I288" i="1"/>
  <c r="I287" i="1" s="1"/>
  <c r="H288" i="1"/>
  <c r="H287" i="1" s="1"/>
  <c r="K287" i="1"/>
  <c r="P283" i="1"/>
  <c r="P282" i="1"/>
  <c r="P281" i="1" s="1"/>
  <c r="P280" i="1" s="1"/>
  <c r="O282" i="1"/>
  <c r="O281" i="1" s="1"/>
  <c r="O280" i="1" s="1"/>
  <c r="N282" i="1"/>
  <c r="N281" i="1" s="1"/>
  <c r="N280" i="1" s="1"/>
  <c r="M282" i="1"/>
  <c r="M281" i="1" s="1"/>
  <c r="M280" i="1" s="1"/>
  <c r="L282" i="1"/>
  <c r="L281" i="1" s="1"/>
  <c r="L280" i="1" s="1"/>
  <c r="K282" i="1"/>
  <c r="K281" i="1" s="1"/>
  <c r="K280" i="1" s="1"/>
  <c r="J282" i="1"/>
  <c r="J281" i="1" s="1"/>
  <c r="J280" i="1" s="1"/>
  <c r="I282" i="1"/>
  <c r="I281" i="1" s="1"/>
  <c r="I280" i="1" s="1"/>
  <c r="H282" i="1"/>
  <c r="H281" i="1" s="1"/>
  <c r="H280" i="1" s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O250" i="1"/>
  <c r="O249" i="1" s="1"/>
  <c r="N250" i="1"/>
  <c r="N249" i="1" s="1"/>
  <c r="M250" i="1"/>
  <c r="M249" i="1" s="1"/>
  <c r="L250" i="1"/>
  <c r="L249" i="1" s="1"/>
  <c r="K250" i="1"/>
  <c r="K249" i="1" s="1"/>
  <c r="J250" i="1"/>
  <c r="J249" i="1" s="1"/>
  <c r="I250" i="1"/>
  <c r="I249" i="1" s="1"/>
  <c r="H250" i="1"/>
  <c r="H249" i="1" s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O101" i="1"/>
  <c r="N101" i="1"/>
  <c r="M101" i="1"/>
  <c r="L101" i="1"/>
  <c r="K101" i="1"/>
  <c r="J101" i="1"/>
  <c r="J45" i="1" s="1"/>
  <c r="I101" i="1"/>
  <c r="H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O46" i="1"/>
  <c r="N46" i="1"/>
  <c r="M46" i="1"/>
  <c r="M45" i="1" s="1"/>
  <c r="L46" i="1"/>
  <c r="K46" i="1"/>
  <c r="J46" i="1"/>
  <c r="I46" i="1"/>
  <c r="H46" i="1"/>
  <c r="P44" i="1"/>
  <c r="P43" i="1"/>
  <c r="P42" i="1"/>
  <c r="P41" i="1"/>
  <c r="P40" i="1"/>
  <c r="O39" i="1"/>
  <c r="N39" i="1"/>
  <c r="N38" i="1" s="1"/>
  <c r="M39" i="1"/>
  <c r="M38" i="1" s="1"/>
  <c r="L39" i="1"/>
  <c r="L38" i="1" s="1"/>
  <c r="K39" i="1"/>
  <c r="K38" i="1" s="1"/>
  <c r="J39" i="1"/>
  <c r="J38" i="1" s="1"/>
  <c r="I39" i="1"/>
  <c r="H39" i="1"/>
  <c r="H38" i="1" s="1"/>
  <c r="O38" i="1"/>
  <c r="I38" i="1"/>
  <c r="P37" i="1"/>
  <c r="P36" i="1"/>
  <c r="P35" i="1"/>
  <c r="P34" i="1"/>
  <c r="P33" i="1"/>
  <c r="O32" i="1"/>
  <c r="N32" i="1"/>
  <c r="M32" i="1"/>
  <c r="M23" i="1" s="1"/>
  <c r="L32" i="1"/>
  <c r="K32" i="1"/>
  <c r="J32" i="1"/>
  <c r="I32" i="1"/>
  <c r="H32" i="1"/>
  <c r="P31" i="1"/>
  <c r="P30" i="1"/>
  <c r="O30" i="1"/>
  <c r="N30" i="1"/>
  <c r="M30" i="1"/>
  <c r="L30" i="1"/>
  <c r="K30" i="1"/>
  <c r="J30" i="1"/>
  <c r="I30" i="1"/>
  <c r="H30" i="1"/>
  <c r="P29" i="1"/>
  <c r="P28" i="1"/>
  <c r="P27" i="1"/>
  <c r="P26" i="1"/>
  <c r="P25" i="1"/>
  <c r="O24" i="1"/>
  <c r="N24" i="1"/>
  <c r="M24" i="1"/>
  <c r="L24" i="1"/>
  <c r="K24" i="1"/>
  <c r="K23" i="1" s="1"/>
  <c r="J24" i="1"/>
  <c r="I24" i="1"/>
  <c r="H24" i="1"/>
  <c r="P21" i="1"/>
  <c r="P20" i="1"/>
  <c r="P19" i="1"/>
  <c r="P18" i="1"/>
  <c r="P17" i="1"/>
  <c r="P16" i="1"/>
  <c r="O15" i="1"/>
  <c r="O14" i="1" s="1"/>
  <c r="O13" i="1" s="1"/>
  <c r="N15" i="1"/>
  <c r="N14" i="1" s="1"/>
  <c r="N13" i="1" s="1"/>
  <c r="M15" i="1"/>
  <c r="M14" i="1" s="1"/>
  <c r="M13" i="1" s="1"/>
  <c r="L15" i="1"/>
  <c r="L14" i="1" s="1"/>
  <c r="L13" i="1" s="1"/>
  <c r="K15" i="1"/>
  <c r="K14" i="1" s="1"/>
  <c r="K13" i="1" s="1"/>
  <c r="J15" i="1"/>
  <c r="I15" i="1"/>
  <c r="I14" i="1" s="1"/>
  <c r="I13" i="1" s="1"/>
  <c r="H15" i="1"/>
  <c r="H14" i="1" s="1"/>
  <c r="H13" i="1" s="1"/>
  <c r="J14" i="1"/>
  <c r="J13" i="1" s="1"/>
  <c r="P286" i="1" l="1"/>
  <c r="P285" i="1" s="1"/>
  <c r="P39" i="1"/>
  <c r="P38" i="1" s="1"/>
  <c r="H295" i="1"/>
  <c r="H294" i="1" s="1"/>
  <c r="N295" i="1"/>
  <c r="N294" i="1" s="1"/>
  <c r="P32" i="1"/>
  <c r="J23" i="1"/>
  <c r="P24" i="1"/>
  <c r="P23" i="1" s="1"/>
  <c r="I23" i="1"/>
  <c r="O23" i="1"/>
  <c r="O22" i="1" s="1"/>
  <c r="I45" i="1"/>
  <c r="O45" i="1"/>
  <c r="J295" i="1"/>
  <c r="H286" i="1"/>
  <c r="H285" i="1" s="1"/>
  <c r="H10" i="1" s="1"/>
  <c r="I286" i="1"/>
  <c r="I285" i="1" s="1"/>
  <c r="I10" i="1" s="1"/>
  <c r="P297" i="1"/>
  <c r="P296" i="1" s="1"/>
  <c r="P295" i="1" s="1"/>
  <c r="P294" i="1" s="1"/>
  <c r="P10" i="1" s="1"/>
  <c r="P250" i="1"/>
  <c r="P249" i="1" s="1"/>
  <c r="J286" i="1"/>
  <c r="K295" i="1"/>
  <c r="K294" i="1" s="1"/>
  <c r="O286" i="1"/>
  <c r="O285" i="1" s="1"/>
  <c r="K45" i="1"/>
  <c r="K22" i="1" s="1"/>
  <c r="K286" i="1"/>
  <c r="K285" i="1" s="1"/>
  <c r="K10" i="1" s="1"/>
  <c r="L295" i="1"/>
  <c r="L294" i="1" s="1"/>
  <c r="L45" i="1"/>
  <c r="H45" i="1"/>
  <c r="N45" i="1"/>
  <c r="I22" i="1"/>
  <c r="P101" i="1"/>
  <c r="J22" i="1"/>
  <c r="H23" i="1"/>
  <c r="N23" i="1"/>
  <c r="L23" i="1"/>
  <c r="P46" i="1"/>
  <c r="P15" i="1"/>
  <c r="P14" i="1" s="1"/>
  <c r="P13" i="1" s="1"/>
  <c r="N10" i="1"/>
  <c r="L286" i="1"/>
  <c r="L285" i="1" s="1"/>
  <c r="L10" i="1" s="1"/>
  <c r="O295" i="1"/>
  <c r="O294" i="1" s="1"/>
  <c r="M22" i="1"/>
  <c r="M286" i="1"/>
  <c r="M285" i="1" s="1"/>
  <c r="M10" i="1" s="1"/>
  <c r="L22" i="1" l="1"/>
  <c r="O10" i="1"/>
  <c r="N22" i="1"/>
  <c r="H22" i="1"/>
  <c r="P45" i="1"/>
  <c r="P22" i="1" s="1"/>
</calcChain>
</file>

<file path=xl/sharedStrings.xml><?xml version="1.0" encoding="utf-8"?>
<sst xmlns="http://schemas.openxmlformats.org/spreadsheetml/2006/main" count="603" uniqueCount="375">
  <si>
    <t>GOBIERNO CONSTITUCIONAL DEL ESTADO DE CHIAPAS</t>
  </si>
  <si>
    <t>PODER EJECUTIVO</t>
  </si>
  <si>
    <t xml:space="preserve">INVERSIÓN PÚBLICA POR PROGRAMAS Y PROYECTOS ESTRATÉGICOS EN CLASIFICACIÓN ADMINISTRATIVA </t>
  </si>
  <si>
    <t>DEL 1 DE ENERO AL 31 DE DICIEMBRE DE 2023</t>
  </si>
  <si>
    <t>(Cifras en Pesos)</t>
  </si>
  <si>
    <t>CONCEPTO</t>
  </si>
  <si>
    <t>MUNICIPIO/COBERTURA</t>
  </si>
  <si>
    <t>PRESUPUESTO DEVENGADO</t>
  </si>
  <si>
    <t>A</t>
  </si>
  <si>
    <t>B</t>
  </si>
  <si>
    <t>C</t>
  </si>
  <si>
    <t>D</t>
  </si>
  <si>
    <t>E</t>
  </si>
  <si>
    <t>F</t>
  </si>
  <si>
    <t>H</t>
  </si>
  <si>
    <t>S</t>
  </si>
  <si>
    <t>TOTAL</t>
  </si>
  <si>
    <t>Gastos Comprometidos y/o Devengados por Registrar</t>
  </si>
  <si>
    <t>Economías de Ejercicios Anteriores</t>
  </si>
  <si>
    <t>Recursos en Proceso de Ejecución</t>
  </si>
  <si>
    <t>Productos Financieros de Ejercicios Anteriores</t>
  </si>
  <si>
    <t>Productos Financieros del Año en Curso</t>
  </si>
  <si>
    <t>Recursos por Ingresos Excedentes</t>
  </si>
  <si>
    <t>Recursos por Reducciones en Otras Previsiones</t>
  </si>
  <si>
    <t>Recursos del Ejercicio</t>
  </si>
  <si>
    <t>SECRETARÍA DE OBRAS PÚBLICAS</t>
  </si>
  <si>
    <t>RECURSOS FISCALES</t>
  </si>
  <si>
    <t>Ramo A1 Ingresos Estatales</t>
  </si>
  <si>
    <t>X0010</t>
  </si>
  <si>
    <t>Ingresos Estatales</t>
  </si>
  <si>
    <t>Construcción del Polideportivo "San Cristóbal de Corazón" en la cabecera municipal (Construcción)</t>
  </si>
  <si>
    <t>San Cristóbal de las Casas</t>
  </si>
  <si>
    <t xml:space="preserve">Oficinas auxiliares de la Secretaría General de Gobierno </t>
  </si>
  <si>
    <t>Tuxtla Gutiérrez</t>
  </si>
  <si>
    <t>Parque Morelos Bicentenario en la cabecera municipal</t>
  </si>
  <si>
    <t>Pavimentación de calzadas en el campo militar No. 36 (Construcción)</t>
  </si>
  <si>
    <t>Tapachula</t>
  </si>
  <si>
    <t>Pavimentación de la calle a Barrio Ruíz entre carretera a Yut Bash Uno y calle Ruíz tramo del Km. 0+000 al Km. 0+263.93 en la localidad Yut Bash Uno (Construcción)</t>
  </si>
  <si>
    <t>Chamula</t>
  </si>
  <si>
    <t>Rehabilitación del edificio de la Coordinación Estatal de la Guardia Nacional</t>
  </si>
  <si>
    <t>Chiapa de Corzo</t>
  </si>
  <si>
    <t>RECURSOS FEDERALES</t>
  </si>
  <si>
    <t>Ramo 28 Participaciones a Entidades Federativas y Municipios</t>
  </si>
  <si>
    <t>C0010</t>
  </si>
  <si>
    <t>Fondo General de Participaciones</t>
  </si>
  <si>
    <t>Construcción del edificio administrativo de la Secretaría de Educación</t>
  </si>
  <si>
    <t>Infraestructura vial de acceso al hospital general del IMSS (Proyecto ejecutivo y construcción)</t>
  </si>
  <si>
    <t>Paso a desnivel vehicular "San Juan" (Construcción)</t>
  </si>
  <si>
    <t>Paso a desnivel vehicular "Torre Chiapas", en la cabecera municipal (Construcción)</t>
  </si>
  <si>
    <t>Plataforma y hangar de carga del aeropuerto Ángel Albino Corzo (Construcción)</t>
  </si>
  <si>
    <t>C0050</t>
  </si>
  <si>
    <t>Participación por Impuestos Especiales</t>
  </si>
  <si>
    <t>C0100</t>
  </si>
  <si>
    <t>ISR Participable Estatal</t>
  </si>
  <si>
    <t>Paso a desnivel vehicular "Gómez Maza" (Proyecto ejecutivo)</t>
  </si>
  <si>
    <t>Paso a desnivel vehicular "Las Palmas" (Proyecto ejecutivo)</t>
  </si>
  <si>
    <t>Sanitarios con biodigestor en localidad Dos Pozos (Construcción)</t>
  </si>
  <si>
    <t>Tenejapa</t>
  </si>
  <si>
    <t>Ramo 23 Provisiones Salariales y Económicas</t>
  </si>
  <si>
    <t>U0930</t>
  </si>
  <si>
    <t>Fondo para Entidades Federativas y Municipios Productores de Hidrocarburos</t>
  </si>
  <si>
    <t>Pavimentación de la avenida Independencia entre calle Cristóbal Colón y prolongación de la C-5, calle Iturbide entre avenida Independencia y Agustín de Iturbide en la cabecera municipal (Construcción)</t>
  </si>
  <si>
    <t>Pichucalco</t>
  </si>
  <si>
    <t>Pavimentación de la Avenida Venezuela entre Las Margaritas y Adolfo López Mateos en la Colonia las Cactáceas en la cabecera municipal (Construcción)</t>
  </si>
  <si>
    <t>Reforma</t>
  </si>
  <si>
    <t>Pavimentación de la calle principal entre calle central y calle Francisco Contreras en la cabecera municipal (Construcción)</t>
  </si>
  <si>
    <t>Pavimentación del libramiento Número 1 desde la calle 13 de Mayo hacia la Localidad Vicente Guerrero, tramo del Km. 0+140 al Km. 0+320, en la cabecera municipal</t>
  </si>
  <si>
    <t>Red de distribución de energía eléctrica en la localidad de Santa Teresa 1a. Sección (Instalación)</t>
  </si>
  <si>
    <t>Juárez</t>
  </si>
  <si>
    <t>Ramo 33 Aportaciones Federales para Entidades Federativas y Municipios</t>
  </si>
  <si>
    <t>I0030</t>
  </si>
  <si>
    <t>FAIS Entidades (FISE)</t>
  </si>
  <si>
    <t>Banquetas y alumbrado público de la avenida 11a. Sur Poniente entre la calle 7a. Poniente Sur y calle Jacarandas en la cabecera municipal (Construcción)</t>
  </si>
  <si>
    <t>Comitán de Domínguez</t>
  </si>
  <si>
    <t>Centro cultural en la cabecera municipal (Construcción)</t>
  </si>
  <si>
    <t>Villaflores</t>
  </si>
  <si>
    <t>Centro de Desarrollo Integral para la Atención Inmediata en la cabecera municipal (Construcción)</t>
  </si>
  <si>
    <t>Sabanilla</t>
  </si>
  <si>
    <t>Espacio multideportivo en la cabecera municipal (Rehabilitación)</t>
  </si>
  <si>
    <t>Tapilula</t>
  </si>
  <si>
    <t xml:space="preserve">Espacio multideportivo Santa Cecilia en la cabecera municipal (Construcción) </t>
  </si>
  <si>
    <t>El Parral</t>
  </si>
  <si>
    <t>Hospital básico comunitario de 18 camas (Construcción)</t>
  </si>
  <si>
    <t>Venustiano Carranza</t>
  </si>
  <si>
    <t>Mercado de Las Flores en la cabecera municipal (Construcción)</t>
  </si>
  <si>
    <t>Zinacantán</t>
  </si>
  <si>
    <t>Mercado público en la cabecera municipal (Construcción)</t>
  </si>
  <si>
    <t>Tzimol</t>
  </si>
  <si>
    <t>Parque público de la colonia La Libertad en la cabecera municipal (Rehabilitación)</t>
  </si>
  <si>
    <t>Ixhuatán</t>
  </si>
  <si>
    <t>Parque público en la localidad Rómulo Calzada (La Herradura) (Rehabilitación)</t>
  </si>
  <si>
    <t>Mezcalapa</t>
  </si>
  <si>
    <t>Parque público Miguel Hidalgo en la cabecera municipal (Rehabilitación)</t>
  </si>
  <si>
    <t>Cacahoatán</t>
  </si>
  <si>
    <t>Pavimentación con concreto hidráulico del Cto Prosperidad Pte Nte entre Av P Oscar Oliva y el Cto Prosperidad Ote, y del Cto de los Poetas Nte Pte entre Av P Oscar Oliva y el Cto Prosperidad Ote de la Col Vida Mejor en la cabecera municipal (Construcción)</t>
  </si>
  <si>
    <t>Pavimentación con concreto hidráulico de la av. Ixtacomitán - Solosuchiapa entre la calle Aldama hacia la localidad Los Tulipanes tramo del km. 0+733 al km. 1+031 en la cabecera municipal (Construcción)</t>
  </si>
  <si>
    <t>Ixtacomitán</t>
  </si>
  <si>
    <t>Pavimentación con concreto hidráulico de la Av. Ixtacomitán-Solosuchiapa entre calle La Soledad hacia la localidad La Esperanza, tramo del Km. 0+453 al Km. 0+648 en la cabecera municipal (Construcción)</t>
  </si>
  <si>
    <t>Pavimentación con concreto hidráulico de la calle La Tejería desde intersección en "Y" hasta el Km. 0+281 del Barrio La Tejeria en la localidad de Rincón Chamula (Construcción)</t>
  </si>
  <si>
    <t>Rincón Chamula San Pedro</t>
  </si>
  <si>
    <t>Pavimentación con concreto hidráulico de la calle San Gabriel desde el EMSAD 141 hasta el Km. 0+285.50 del Barrio San Gabriel en la localidad de Rincón Chamula (Construcción)</t>
  </si>
  <si>
    <t>Pavimentación con concreto hidráulico de la calle San Juan desde la carretera Villahermosa-Escopetazo hasta el Km. 0+145 del Barrio San Juan de la localidad de Rincón Chamula (Construcción)</t>
  </si>
  <si>
    <t>Pavimentación con concreto hidráulico del periférico Sur entre Boulevard de las Américas y calle Palenque en la cabecera municipal (Construcción)</t>
  </si>
  <si>
    <t>Pavimentación de la av Sn Fernando – Miguel H entre la C Emiliano Z hacia Sn Fernando tramo del Km. 0 al 330 y C Emiliano Z entre av Sn Fernando – Miguel H hacia Linda V tramo del Km. 0 al 84.97 en la localidad El Portillo (Construcción)</t>
  </si>
  <si>
    <t>San Fernando</t>
  </si>
  <si>
    <t>Pavimentación de la avenida 5a. Sur Poniente entre la calle 5a. Poniente Sur y Privada de la 5a. Sur Poniente de la colonia Pluma de Oro de la cabecera municipal (Construcción)</t>
  </si>
  <si>
    <t>Pavimentación de la avenida Gardenias entre la calle 5a Poniente Norte y calle Villaflores de la colonia Potinaspak en la cabecera municipal (Construcción)</t>
  </si>
  <si>
    <t>Pavimentación de la calle Escorpión entre Av El Rosal y Av Tapachula, Av Tapachula entre C Escorpión y C Villaflores, y C Villaflores entre Av Tapachula y Av Magnolia de la Colonia Condesa en la cabecera municipal (Construcción)</t>
  </si>
  <si>
    <t>Pavimentación de la calle 3 entre calle 2 y calle 4, calle 4 entre calle 3 y calle 5, y calle 5 entre calle 4 y calle 6 en la localidad Lázaro Cárdenas (Chilil) (Construcción)</t>
  </si>
  <si>
    <t>Huixtán</t>
  </si>
  <si>
    <t>Pavimentación de la calle 5a. Poniente Sur entre avenida 1a. Sur Poniente y Avenida 2a. Sur Poniente en la cabecera municipal (Construcción)</t>
  </si>
  <si>
    <t>Bochil</t>
  </si>
  <si>
    <t xml:space="preserve">Pavimentación de la calle Aldama entre calle Vicente Guerrero y el CECyT 47 en la localidad Huehuetán Estación FFCC (Construcción) </t>
  </si>
  <si>
    <t>Huehuetán</t>
  </si>
  <si>
    <t>Pavimentación de la calle Cuauhtémoc entre calle Central y calle 5 de Mayo en la cabecera municipal (Construcción)</t>
  </si>
  <si>
    <t>Amatán</t>
  </si>
  <si>
    <t>Pavimentación de la calle Cuauhtémoc entre calle Lázaro Cárdenas y calle Constitución tramo del Km. 0+000 al Km. 0+167.10 en la cabecera municipal (Construcción)</t>
  </si>
  <si>
    <t xml:space="preserve">Pavimentación de la calle hacia la secundaria Técnica de la Intersección "Y" hasta el final de la calle de la localidad Chabajebal (Construcción) </t>
  </si>
  <si>
    <t>El Bosque</t>
  </si>
  <si>
    <t>Pavimentación de la calle Jerusalén entre avenida Las Carretas y avenida Panteón San Marcos de la colonia El Salvador en la cabecera municipal (Construcción)</t>
  </si>
  <si>
    <t>Pavimentación de la calle Manantial entre la avenida San Fernando – Miguel Hidalgo y calle Emiliano Zapata en la localidad El Portillo (Construcción)</t>
  </si>
  <si>
    <t>Plaza cívica en la cabecera municipal (Rehabilitación)</t>
  </si>
  <si>
    <t>Osumacinta</t>
  </si>
  <si>
    <t>Programa de Seguimiento y Control de Obras Públicas (Programa de Seguimiento de Obra Pública para el Fondo de Infraestructura Social Estatal (FISE)</t>
  </si>
  <si>
    <t xml:space="preserve">Cobertura Estatal </t>
  </si>
  <si>
    <t>Puente Huixtla en la localidad La Ceiba (Construcción de muro gavión)</t>
  </si>
  <si>
    <t>Huixtla</t>
  </si>
  <si>
    <t>Red de distribución de energía eléctrica de la localidad 23 de Mayo (Construcción)</t>
  </si>
  <si>
    <t>Acala</t>
  </si>
  <si>
    <t>Red de distribución de energía eléctrica de la localidad de Corozil Viejo (Construcción)</t>
  </si>
  <si>
    <t>Tila</t>
  </si>
  <si>
    <t>Red de distribución de energía eléctrica de la localidad El Paquesch (Ampliación)</t>
  </si>
  <si>
    <t>Red de distribución de energía eléctrica de la localidad La Hacienda (Construcción)</t>
  </si>
  <si>
    <t>Bejucal de Ocampo</t>
  </si>
  <si>
    <t>Red de distribución de energía eléctrica de la localidad Las Manzanas (Ampliación)</t>
  </si>
  <si>
    <t>Red de distribución de energía eléctrica de la localidad Santa María de Las Flores (Construcción)</t>
  </si>
  <si>
    <t>Ocosingo</t>
  </si>
  <si>
    <t>Red de distribución de energía eléctrica de la localidad Torostic (Ampliación)</t>
  </si>
  <si>
    <t>Chenalhó</t>
  </si>
  <si>
    <t>Red de distribución de energía eléctrica del Barrio Yaalvakax en la cabecera municipal (Ampliación)</t>
  </si>
  <si>
    <t>Red de distribución de energía eléctrica en la localidad Chihuahua (Ampliación)</t>
  </si>
  <si>
    <t>Socoltenango</t>
  </si>
  <si>
    <t xml:space="preserve">Red de distribución de energía eléctrica en la localidad de San José Mujular (Ampliación) </t>
  </si>
  <si>
    <t>Red de distribución de energía eléctrica en la localidad El Dorado (Ampliación)</t>
  </si>
  <si>
    <t>Red de Distribución de Energía Eléctrica en la localidad Toquiancito (Ampliación)</t>
  </si>
  <si>
    <t>Siltepec</t>
  </si>
  <si>
    <t>Red de distribución de energía eléctrica en las localidades de Nachón y Nínamo (Ampliación)</t>
  </si>
  <si>
    <t>Santiago el Pinar</t>
  </si>
  <si>
    <t>Unidad Deportiva en la cabecera municipal (Construcción)</t>
  </si>
  <si>
    <t>Chapultenango</t>
  </si>
  <si>
    <t>Unidad deportiva en la cabecera municipal (Rehabilitación de duela y muros en auditorio y trotapista)</t>
  </si>
  <si>
    <t>Unidad deportiva en la cabecera municipal (Construcción)</t>
  </si>
  <si>
    <t>Chiapilla</t>
  </si>
  <si>
    <t>Unidad deportiva en la cabecera municipal (Rehabilitación)</t>
  </si>
  <si>
    <t>Unidad Deportiva en la Localidad 20 de Noviembre del municipio de Emiliano Zapata (Construcción)</t>
  </si>
  <si>
    <t>Emiliano Zapata</t>
  </si>
  <si>
    <t>I0120</t>
  </si>
  <si>
    <t>FAFEF</t>
  </si>
  <si>
    <t>Ampliación y modernización del libramiento Sur de Tapachula, tramo del Km. 0+000 al Km. 6+092.92</t>
  </si>
  <si>
    <t>Área de esparcimiento canino en el Parque Ecológico de la localidad de Tapachula de Córdova y Ordoñez (Construcción)</t>
  </si>
  <si>
    <t>Boulevard "La Trinitaria" en la cabecera municipal (Construcción)</t>
  </si>
  <si>
    <t>La Trinitaria</t>
  </si>
  <si>
    <t>Campo deportivo "Buenos Aires" en la localidad Doctor Domingo Chanona (Construcción)</t>
  </si>
  <si>
    <t>Cancha de Fut 7 y sus alrededores barrio Juan Sabines en la cabecera municipal (Reconstrucción)</t>
  </si>
  <si>
    <t>Jiquipilas</t>
  </si>
  <si>
    <t>Cancha de usos múltiples en la localidad Nueva Estrella (Construcción)</t>
  </si>
  <si>
    <t>Cancha de usos múltiples en la localidad Piedra Blanca (Construcción)</t>
  </si>
  <si>
    <t>Casa hogar infantil en la cabecera municipal (Reconstrucción)</t>
  </si>
  <si>
    <t>Centro Reproductivo Genético de Camarón (Construcción de espacios adicionales)</t>
  </si>
  <si>
    <t>Tonalá</t>
  </si>
  <si>
    <t>Construcción del paso a desnivel vehicular "Gómez Maza"</t>
  </si>
  <si>
    <t>Construcción del paso a desnivel vehicular "Las Palmas" (Construcción)</t>
  </si>
  <si>
    <t>Dren pluvial de la colonia 13 de Julio en la cabecera municipal (Construcción)</t>
  </si>
  <si>
    <t>Espacio multideportivo del barrio Juan Sabines en la cabecera municipal (Construcción 1a. Etapa)</t>
  </si>
  <si>
    <t>Berriozábal</t>
  </si>
  <si>
    <t>Espacio multideportivo en la cabecera municipal (Reconstrucción)</t>
  </si>
  <si>
    <t>Suchiapa</t>
  </si>
  <si>
    <t>Espacio multideportivo en la localidad Simojovel de Allende (Reconstrucción)</t>
  </si>
  <si>
    <t>Simojovel</t>
  </si>
  <si>
    <t>Fortalecimiento del campamento Tortuguero en la localidad de Puerto Arista (Construcción)</t>
  </si>
  <si>
    <t xml:space="preserve">Imagen urbana de la carretera internacional a La Trinitaria de Jatón Chacaljemel hasta el acceso a Tenam Puente (Construcción 2a. Etapa) </t>
  </si>
  <si>
    <t>Mercado de las artesanías en la cabecera municipal (Reconstrucción)</t>
  </si>
  <si>
    <t>Mercado público municipal en la cabecera municipal (Construcción)</t>
  </si>
  <si>
    <t>Chalchihuitán</t>
  </si>
  <si>
    <t>Mercado público San Bartolomé de Los Llanos en la cabecera municipal (Construcción)</t>
  </si>
  <si>
    <t>Monumento histórico que ocupa la Delegación DIF Regional V Altos Tsotsil-Tseltal (Reconstrucción)</t>
  </si>
  <si>
    <t>Palacio de Gobierno (Mantenimiento de fachada y apuntalamiento)</t>
  </si>
  <si>
    <t>Parque central "Enomoto" en la cabecera municipal (Reconstrucción)</t>
  </si>
  <si>
    <t>Acacoyagua</t>
  </si>
  <si>
    <t>Parque central de la localidad Lázaro Cárdenas (Reconstrucción)</t>
  </si>
  <si>
    <t>Arriaga</t>
  </si>
  <si>
    <t>Parque central en la cabecera municipal (Reconstrucción)</t>
  </si>
  <si>
    <t>Huitiupán</t>
  </si>
  <si>
    <t>Parque central en la localidad de Benito Juárez (Construcción)</t>
  </si>
  <si>
    <t>Parque del ISSSTE en la cabecera municipal (Reconstrucción)</t>
  </si>
  <si>
    <t>Parque público "Puerto Rico" en la localidad Puerto Rico (Construcción)</t>
  </si>
  <si>
    <t>Parque público de la cabecera municipal (Construcción de barandales)</t>
  </si>
  <si>
    <t>Parque público de la colonia Calera en la cabecera municipal (Reconstrucción)</t>
  </si>
  <si>
    <t>Parque público de la colonia Cañaveral en la cabecera municipal (Construcción)</t>
  </si>
  <si>
    <t>Parque público de la colonia Pakal Kin en la cabecera municipal (Reconstrucción)</t>
  </si>
  <si>
    <t>Palenque</t>
  </si>
  <si>
    <t>Parque público en el fraccionamiento Real del Bosque en la cabecera municipal (Construcción de espacios adicionales)</t>
  </si>
  <si>
    <t>Parque público en la cabecera municipal (Reconstrucción)</t>
  </si>
  <si>
    <t>Solosuchiapa</t>
  </si>
  <si>
    <t>Parque público en la cabecera municipal (Construcción de obras complementarias)</t>
  </si>
  <si>
    <t>Parque público en la colonia Pedregal San Antonio en la cabecera municipal (Reconstrucción)</t>
  </si>
  <si>
    <t>Parque público en la localidad de José María Pino Suárez (Reconstrucción de espacios adicionales)</t>
  </si>
  <si>
    <t>Parque público en la localidad de Majoval (Construcción)</t>
  </si>
  <si>
    <t>Larráinzar</t>
  </si>
  <si>
    <t>Parque público en la localidad Francisco I. Madero (Construcción)</t>
  </si>
  <si>
    <t>Tecpatán</t>
  </si>
  <si>
    <t>Pavimentación con concreto hidráulico de la calle 27 de Julio entre Av Genaro V y Av Lucio Cab, Av Lucio Cab entre calle 27 de Julio y calle 27 de Enero y calle 27 de Enero entre Av Lucio Cab y Av Fco Villa de la colonia Emiliano Zapata en la cabecera municipal (Construcción)</t>
  </si>
  <si>
    <t>Pavimentación de la Av Tacaná entre calle Jatate y calle Jaltenango, calle Jaltenango entre Av Tacaná y Av Grijalva, Av Grijalva entre calle Jaltenango y calle Jataté y calle Jataté entre Av Grijalva y Av Río Usumacinta de la colonia Arroyo Blanco en la cabecera municipal (Construcción)</t>
  </si>
  <si>
    <t>Pavimentación de la calle San Juan entre Lib Nte Pte y Av San Juan, Av Sn Juan entre calle San Juan y calle San Miguel, calle San Miguel entre Av San Juan y Av Santa Isabel, y Av Santa Isabel entre calle San Miguel y calle San Juan de la colonia Barranca Verde en la cabecera municipal (Construcción)</t>
  </si>
  <si>
    <t>Pavimentación de la calle Jaime Sabines entre la calle de Acceso y calle Nicolás Guillen tramo del Km. 0+000 al Km. 0+130, y calle de acceso entre calle Carlos Pelliser y el entronque con Lib. Sur, de la colonia Antorchista en la cabecera municipal (Construcción)</t>
  </si>
  <si>
    <t>Pavimentación de la calle Juan Sabines Gutiérrez entre la calle Erasto Urbina y calle Central, y calle Central entre calle Juan Sabines Gutiérrez y calle Adolfo López Mateos del Km. 0+000 al Km. 0+154.74, en la localidad Carmen Yalchuch (Construcción)</t>
  </si>
  <si>
    <t>Pavimentación de la calle Lázaro Cárdenas entre calle Principal y calle Benito Juárez, calle Benito Juárez entre calle Lázaro Cárdenas y calle Grijalva, y calle Grijalva entre calle Principal y calle Benito Juárez, en la localidad San Pedro Pedernal (Construcción)</t>
  </si>
  <si>
    <t>Pavimentación de la calle Miguel Hidalgo 2 desde la calle a la localidad Puerto Arista hacia la localidad General Lázaro Cárdenas, del Km. 0+000 al Km. 0+600, en la localidad Miguel Hidalgo Número Dos (Veinte de Noviembre) (Construcción)</t>
  </si>
  <si>
    <t>Pavimentación con concreto hidráulico de la calle La Tejería desde intersección en "Y" hasta el km. 0+281 del Barrio La Tejeria en la localidad de Rincón Chamula (Construcción)</t>
  </si>
  <si>
    <t>Pavimentación con concreto hidráulico de la calle San Gabriel desde el Emsad 141 hasta el km. 0+285.50 del Barrio San Gabriel en la localidad de Rincón Chamula (Construcción)</t>
  </si>
  <si>
    <t>Pavimentación con concreto hidráulico de la calle San Juan desde la Carretera Villahermosa-Escopetazo hasta el km 0+145 del Barrio San Juan de la localidad de Rincón Chamula (Construcción)</t>
  </si>
  <si>
    <t>Pavimentación con concreto hidráulico del Periférico Sur entre Boulevard de las Américas y calle Palenque en la cabecera municipal (Construcción)</t>
  </si>
  <si>
    <t>Pavimentación de calle Cupapé desde calle Huanacastle hasta el final de la calle de la colonia Paseo del Bosque en la cabecera municipal (Construcción)</t>
  </si>
  <si>
    <t>Pavimentación de calle Rosario Castellanos entre avenida central Lázaro Cárdenas y avenida Montenegro de la colonia San Luis en la localidad de Tapachula de Córdova y Ordóñez (Construcción)</t>
  </si>
  <si>
    <t>Pavimentación de la avenida Ferrocarril Pte entre calle Los Amates y calle Triplillo, y calle Los Amates entre Av Ferrocarril Pte y Av Río Tiplillo de la Colonia Pedregal San Ángel en la localidad Tapachula de Córdova y Ordoñez (Construcción)</t>
  </si>
  <si>
    <t>Pavimentación de la avenida 3a. Sur Pte. entre calle 1a. Pte. Sur y calle Central Sur, y calle Central Sur entre Av. 3a. Sur y Av. 1a. Norte del Km. 0+000 al 0+420, en la localidad Joaquín Miguel Gutiérrez (Margaritas) (Construcción)</t>
  </si>
  <si>
    <t>Pijijiapan</t>
  </si>
  <si>
    <t>Pavimentación de la avenida 4a. Sur Poniente entre calle Ernesto Zedillo y calle Molino Schel, y calle Molino Schel entre Av. 4a. Sur Poniente y calle Ernesto Zedillo, tramo del Km. 0+000 al Km. 0+058.68, del Barrio San Sebastián en la cabecera municipal (Construcción)</t>
  </si>
  <si>
    <t>Pavimentación de la avenida 1a. Sur Poniente entre la calle 4a. Poniente Sur y 5a. Poniente Sur en la cabecera municipal (Construcción)</t>
  </si>
  <si>
    <t>Pavimentación de la avenida 27 de Noviembre entre calle Articulo 123 y calle Jorge de La Vega Domínguez de la colonia Natalia Venegas en la cabecera municipal (Construcción)</t>
  </si>
  <si>
    <t>Pavimentación de la avenida Caoba entre calle Nuevo León y calle Privada Toluca y calle Privada Toluca entre avenida Caoba y libramiento Norte, de la colonia Plan de Ayala en la cabecera municipal (Construcción)</t>
  </si>
  <si>
    <t>Pavimentación de la avenida central entre calle primera Poniente y calle cuarta Oriente en la localidad Copoya (Construcción)</t>
  </si>
  <si>
    <t>Pavimentación de la avenida Colima entre calle Girasol y calle Hidalgo de la colonia Las Granjas en la cabecera municipal (Construcción)</t>
  </si>
  <si>
    <t>Pavimentación de la avenida Colima entre calle Tabasco y calle Oaxaca de la colonia Las Granjas en la cabecera municipal (Construcción)</t>
  </si>
  <si>
    <t>Pavimentación de la avenida Cupapé entre calle Laureles y calle Huanacastle de la colonia Paseo del Bosque en la cabecera municipal (Construcción)</t>
  </si>
  <si>
    <t>Pavimentación de la avenida Emiliano Zapata entre calle Corozal y calle Corregidora en la localidad Huehuetán Estación FFCC (Construcción)</t>
  </si>
  <si>
    <t>Pavimentación de la avenida Guadalajara entre calle Nuevo León y calle Villahermosa, y calle Villahermosa entre libramiento Norte y avenida Guadalajara de la colonia Plan de Ayala en la cabecera municipal (Construcción)</t>
  </si>
  <si>
    <t>Pavimentación de la avenida Joaquín Miguel Gutiérrez entre calle Berriozábal y calle González Garrido de la colonia La Reliquia en la cabecera municipal (Construcción)</t>
  </si>
  <si>
    <t>Pavimentación de la avenida Luis Orantes entre calle Articulo 123 y calle Jorge de la Vega Domínguez de la colonia Natalia Venegas en la cabecera municipal (Construcción)</t>
  </si>
  <si>
    <t>Pavimentación de la avenida Orquídea entre boulevard Pakalná - Palenque y calle Bugambilia de la colonia Guayacán La Lomita en la cabecera municipal (Construcción)</t>
  </si>
  <si>
    <t>Pavimentación de la avenida Palenque entre andador Tenán y avenida Bonampak, y avenida Bonampak entre avenida Palenque y boulevard Tzimol de la colonia San José Yeguiste en la cabecera municipal (Construcción)</t>
  </si>
  <si>
    <t>Pavimentación de la avenida Papausa desde calle Roberto Albores Guillén hasta el final de la calle de la colonia Chiapas Solidario en la cabecera municipal (Construcción)</t>
  </si>
  <si>
    <t>Pavimentación de la avenida Rosario entre calle San Pablo y calle San Juan de la colonia El Rosario Poniente en la cabecera municipal (Construcción)</t>
  </si>
  <si>
    <t>Pavimentación de la avenida Tamarindo entre calle Cacao y calle Cupapé de la colonia Chiapas Solidario en la cabecera municipal (Construcción)</t>
  </si>
  <si>
    <t>Pavimentación de la calle Tabasco intersección con Lib Norte sentido Poniente - Oriente y calle de intersección de la calle Nuevo León con Lib Norte sentido Oriente - Poniente de la colonia Plan de Ayala en la cabecera municipal (Construcción)</t>
  </si>
  <si>
    <t>Pavimentación de la calle 15a. Poniente Nte entre libramiento Norte Pte y avenida de Pormedio, y avenida de Pormedio entre calle 15a. Poniente Nte y avenida Rosario de la colonia El Rosario Pte en la cabecera municipal (Construcción)</t>
  </si>
  <si>
    <t>Pavimentación de la calle 18a Sur entre Av. 8a Poniente y Av. 9a Poniente en la colonia Calvarium de la cabecera municipal (Construcción)</t>
  </si>
  <si>
    <t>Pavimentación de la calle 1o. de Mayo entre avenida 14 de Septiembre y avenida 15 de Noviembre de la colonia Lindavista Shanka en la cabecera municipal (Construcción)</t>
  </si>
  <si>
    <t>Pavimentación de la calle 4a. Oriente entre avenida Central Sur y avenida 7a. Sur en la cabecera municipal (Construcción)</t>
  </si>
  <si>
    <t>Pavimentación de la calle 6a. Poniente Norte entre avenida 3a. Norte Poniente y avenida 5a. Norte Poniente en la cabecera municipal (Construcción)</t>
  </si>
  <si>
    <t>Pavimentación de la calle a la Escuela Niños Héroes desde la carretera a Yut Bash Uno hacia la entrada al Barrio Ruíz tramo del Km. 0+000 al Km. 0+340 en la localidad de Yut Bash Uno (Construcción)</t>
  </si>
  <si>
    <t>Pavimentación de la calle Adolfo López Mateos entre calle Central y calle Lucio Cabañas en la localidad Carmen Yalchuch (Construcción)</t>
  </si>
  <si>
    <t>Pavimentación de la calle Amolillon desde el camino a Rancho Viejo hasta el parque Rivera Guadalupe de la colonia Tierra Negra en la cabecera municipal (Construcción)</t>
  </si>
  <si>
    <t>Pavimentación de la calle Cerro del Triunfo entre avenida Tacaná y avenida Mactumatza de la colonia San Pedro Progresivo en la cabecera municipal (Construcción)</t>
  </si>
  <si>
    <t>Pavimentación de la calle Cerro Las Delicias entre calle Jade y calle Cañón del Sumidero de la colonia San Fernando en la cabecera municipal (Construcción)</t>
  </si>
  <si>
    <t>Pavimentación de la calle Chicozapote entre avenida Mango y avenida Limones de la colonia Chiapas Solidario en la cabecera municipal (Construcción)</t>
  </si>
  <si>
    <t>Pavimentación de la calle Ciro Farrera desde el Blvd. Laguitos hasta el entronque con el libramiento Norte Poniente en la cabecera municipal (Construcción 1a. Etapa)</t>
  </si>
  <si>
    <t>Pavimentación de la calle Colibrí entre calle Clarín y calle Río Grijalva, tramo del Km. 0+000 al Km. 0+377.38, de la colonia La Cañada en la cabecera municipal (Construcción)</t>
  </si>
  <si>
    <t>Pavimentación de la calle del Kínder entre calle La Quinta Entrada y calle camino a Chaquiloc del Barrio La Pila en la cabecera municipal (Construcción)</t>
  </si>
  <si>
    <t>Pavimentación de la calle Dr. Roberto Ocampo entre carretera internacional a Huixtla y calle Emiliano Zapata y calle Emiliano Zapata entre calle Dr. Roberto Ocampo y calle Las Orquídeas en la localidad Ciudad Hidalgo (Construcción)</t>
  </si>
  <si>
    <t>Suchiate</t>
  </si>
  <si>
    <t>Pavimentación de la calle El Pirul entre avenida El Roble y avenida El Cedro, y avenida El Cedro entre calle El Pirul y calle La Ceiba de la colonia Bosques del Sur en la cabecera municipal (Construcción)</t>
  </si>
  <si>
    <t>Pavimentación de la calle entrada principal desde carretera Catazajá - T.C. (Tuxtla Gutiérrez - Ciudad Cuauhtémoc) hasta el Km. 0+213.86 en la localidad La Era (Construcción)</t>
  </si>
  <si>
    <t>Pavimentación de la calle Flamboyán entre boulevard Laguitos y boulevard Paseo de Las Gárgolas de la colonia SAHOP en la cabecera municipal (Construcción)</t>
  </si>
  <si>
    <t>Pavimentación de la calle Guanábana entre la calle Roberto Albores Guillen y calle Chicozapote, y calle Chicozapote entre calle Guanábana y calle Buenavista, de la colonia Chiapas Solidario en la cabecera municipal (Construcción)</t>
  </si>
  <si>
    <t>Pavimentación de la calle Hermenegildo Galeana entre calle Central y carretera La Libertad - 20 de Noviembre, tramo del Km. 0+000 al Km. 0+118.42, en la localidad La Libertad (Construcción)</t>
  </si>
  <si>
    <t>Pavimentación de la calle La Ceiba entre avenida El Roble y avenida El Cedro en la colonia Bosques del Sur en la cabecera municipal (Construcción)</t>
  </si>
  <si>
    <t>Pavimentación de la calle Laguna de Montebello desde el Blvd. Laguitos hasta el entronque con el libramiento Norte Poniente en la cabecera municipal (Construcción 1a. Etapa)</t>
  </si>
  <si>
    <t>Pavimentación de la calle Laurel entre calzada Sumidero y Av. 1er Andador Norte y Av. 1er Andador Norte entre calle Los Cocos y calle Laurel de la colonia Albania Baja en la cabecera municipal (Construcción)</t>
  </si>
  <si>
    <t>Pavimentación de la calle Novena Poniente entre avenida Cuarta Norte y avenida Primera Sur en la cabecera municipal (Construcción)</t>
  </si>
  <si>
    <t>Pavimentación de la calle Oaxaca entre avenida Sinaloa y avenida Coahuila en la colonia Las Granjas en la cabecera municipal (Construcción)</t>
  </si>
  <si>
    <t>Pavimentación de la calle Pensamiento entre avenida Orquídea y avenida Margaritas de la colonia Paso Limón en la cabecera municipal (Construcción)</t>
  </si>
  <si>
    <t>Pavimentación de la calle Pomarosa entre avenida Clavel y avenida Azucena de la colonia Potinaspak en la cabecera municipal (Construcción)</t>
  </si>
  <si>
    <t>Pavimentación de la calle Pompochuti Oriente - Circunvalación Flor del Sospó entre avenida Tacaná y avenida río Sabinal de la colonia Paulino Aguilar Paniagua en la cabecera municipal (Construcción)</t>
  </si>
  <si>
    <t>Pavimentación de la calle Primera entrada entre carretera Catazajá - T.C. (Tuxtla Gutiérrez - Ciudad Cuauhtémoc) y calle del Corral en la localidad Bochilte (Construcción)</t>
  </si>
  <si>
    <t>Pavimentación de la calle primera Oriente Norte entre avenida Central Oriente y avenida cuarta Norte Oriente de la colonia Nueva Reforma en la cabecera municipal (Construcción)</t>
  </si>
  <si>
    <t>Pavimentación de la calle Prolongación 8a. Sur desde la carretera internacional a Huixtla hacia la localidad Los Cerritos tramo del Km. 0+000 al Km. 0+878.62 en la localidad Ciudad Hidalgo (Construcción)</t>
  </si>
  <si>
    <t>Pavimentación de la calle Río Blanco entre avenida 9 y avenida Luis Orantes de la colonia Natalia Venegas en la cabecera municipal (Construcción)</t>
  </si>
  <si>
    <t>Pavimentación de la calle Río Cintalapa entre la calle Río Suchiate y calle Río Blanco de la colonia Paulino Aguilar Paniagua en la cabecera municipal (Construcción)</t>
  </si>
  <si>
    <t>Pavimentación de la calle Roberto de Gyves Córdova entre calle Huanacastle y calle Dgyves Córdova 2, y calle Dgyves Córdova 2 entre calle Roberto De Gyves Córdova y calle Dgyves Córdova en la localidad Las Palmeras (Construcción)</t>
  </si>
  <si>
    <t>Pavimentación de la calle Sabino entre avenida Roble Poniente y avenida Nogal Poniente de la colonia Patria Nueva en la cabecera municipal (Construcción)</t>
  </si>
  <si>
    <t>Pavimentación de la calle San Fernando entre la avenida San Pablo y avenida Castillo Tielmans en la colonia Adonaí en la cabecera municipal (Construcción)</t>
  </si>
  <si>
    <t>Pavimentación de la calle Santa Cruz entre calle Tercera Entrada y calle Sexta Entrada del Barrio La Pila en la cabecera municipal (Construcción)</t>
  </si>
  <si>
    <t>Pavimentación de la calle segunda Oriente entre avenida primera Norte y avenida segunda Sur en la cabecera municipal (Construcción)</t>
  </si>
  <si>
    <t>Pavimentación de la calle segunda Oriente entre avenida segunda Sur Oriente y avenida primera Norte Oriente en la localidad Copoya (Construcción)</t>
  </si>
  <si>
    <t>Pavimentación de la calle Toniná entre Boulevard Tzimol y calle Yaxchilán de la colonia San José Yeguiste en la cabecera municipal (Construcción)</t>
  </si>
  <si>
    <t>Pavimentación de la calle Tulipanes entre avenida Santa Teresa y avenida San Pedro de la colonia Santa Cruz en la cabecera municipal (Construcción)</t>
  </si>
  <si>
    <t>Pavimentación de la calle Veinticuatro desde la calzada al Sumidero hasta el final de la calle de la colonia Las Casitas en la cabecera municipal (Construcción)</t>
  </si>
  <si>
    <t>Pavimentación del andador 10 entre calle 1 y calle 2 de la colonia San Cayetano en la cabecera municipal (Construcción)</t>
  </si>
  <si>
    <t>Pavimentación del Boulevard Ángel Albino Corzo entre Boulevard Kukulkán y avenida La Victoria de la colonia La Victoria en la cabecera municipal (Construcción)</t>
  </si>
  <si>
    <t>Pavimentación del Boulevard Central Norte desde la calle a la Preparatoria Fortunato Argueta Robles hacia Amatenango del Valle, tramo del Km. 0+000 al Km. 1+000 en la cabecera municipal (Construcción)</t>
  </si>
  <si>
    <t>Las Rosas</t>
  </si>
  <si>
    <t>Pavimentación del Boulevard Central Oriente entre carretera Las Limas - Concordia y calle Sexta oriente en la cabecera municipal (Construcción)</t>
  </si>
  <si>
    <t>Pavimentación del Boulevard Jardines del Grijalva entre el Boulevard Acacia de China y calle Laurel de La India en el Fraccionamiento Jardines del Grijalva (Construcción)</t>
  </si>
  <si>
    <t>Pavimentación del circuito Clarín entre Av Cenzontles y calle Clarín y Av Cenzontles entre circuito Clarín y calle Guacamayas tramo del Km. 0+000 al Km 0+060.73, de la colonia La Cañada en la cabecera municipal (Construcción)</t>
  </si>
  <si>
    <t>Pavimentación del circuito las Casas Norte entre circuito las Casas Oriente y circuito las Casas Poniente de la colonia La Misión en la cabecera municipal (Construcción)</t>
  </si>
  <si>
    <t>Pavimentación del libramiento Norte entre calzada Victorico Grajales y carretera internacional tramo del Km. 0+080 al Km. 0+842.19 en la cabecera municipal (Construcción)</t>
  </si>
  <si>
    <t>Programa de Seguimiento y Control de Obras Públicas (Programa de Seguimiento de Obra Pública para el Fondo de Aportaciones para el Fortalecimiento de las Entidades Federativas (FAFEF)</t>
  </si>
  <si>
    <t>Puente peatonal "Paseo de los Conejos" de la vialidad pacificada de la calle El Sabinal entre avenida América y calle Las Brisas en la cabecera municipal (Construcción)</t>
  </si>
  <si>
    <t>Red de distribución de energía eléctrica en la localidad Belén Nuevo San Gerón (Equipamiento con transformadores)</t>
  </si>
  <si>
    <t>Teopisca</t>
  </si>
  <si>
    <t>Red de distribución de energía eléctrica en la localidad de El Porvenir (Construcción)</t>
  </si>
  <si>
    <t>Red de distribución de energía eléctrica en la localidad de Huitepec Santa Anita (Ampliación)</t>
  </si>
  <si>
    <t>Secretaría de Obras Públicas (Reconstrucción)</t>
  </si>
  <si>
    <t>Señalética turística en la provincia de los Zoques (Construcción)</t>
  </si>
  <si>
    <t>Unidad deportiva "Santa Cruz" en la cabecera municipal (Construcción)</t>
  </si>
  <si>
    <t>Unidad deportiva en el Barrio Cerrito Nitre en la cabecera municipal (Construcción)</t>
  </si>
  <si>
    <t>Unidad deportiva en la cabecera municipal (Reconstrucción de acabados en auditorio y obra exterior)</t>
  </si>
  <si>
    <t>Unidad deportiva en la cabecera municipal (Construcción de obras complementarias de 3a. Etapa)</t>
  </si>
  <si>
    <t>Unidad deportiva en la cabecera municipal (Reconstrucción)</t>
  </si>
  <si>
    <t>Sunuapa</t>
  </si>
  <si>
    <t>Unidad deportiva en la cabecera municipal (Construcción del drenaje pluvial y estabilización de taludes)</t>
  </si>
  <si>
    <t>Villa Comaltitlán</t>
  </si>
  <si>
    <t>Unidad deportiva en la localidad Paraíso (Construcción 2a. Etapa)</t>
  </si>
  <si>
    <t>Mazapa de Madero</t>
  </si>
  <si>
    <t>Unidad deportiva La Explanada en la cabecera municipal (Construcción)</t>
  </si>
  <si>
    <t>Ocozocoautla de Espinosa</t>
  </si>
  <si>
    <t>Unidad deportiva municipal (Reconstrucción 3a. Etapa)</t>
  </si>
  <si>
    <t>Vialidad pacificada de la calle El Sabinal al margen Norte del río Sabinal entre calle Las Brisas y calle 16a. Poniente Norte en la cabecera municipal (Construcción)</t>
  </si>
  <si>
    <t>Vialidad pacificada de la calle El Sabinal al margen norte del río Sabinal entre la calle Las Brisas y avenida América cad. Km. 0+000 al Km. 0+542 en la cabecera municipal (Construcción de obras complementarias)</t>
  </si>
  <si>
    <t>Ramo 48 Cultura</t>
  </si>
  <si>
    <t>U2810</t>
  </si>
  <si>
    <t>Programa Nacional de Reconstrucción</t>
  </si>
  <si>
    <t>Capilla Santa Bárbara Bajucú (Rehabilitación)</t>
  </si>
  <si>
    <t>Las Margaritas</t>
  </si>
  <si>
    <t>Capilla Santa Cruz Cunduacán (Rehabilitación)</t>
  </si>
  <si>
    <t>Casa Cural del Templo de San Vicente de Ferrer (Rehabilitación)</t>
  </si>
  <si>
    <t>Copainalá</t>
  </si>
  <si>
    <t>Catedral de San Cristóbal (Capilla y bautisterio) (Rehabilitación)</t>
  </si>
  <si>
    <t>Centro Cultural La Enseñanza (3a. Etapa) (Rehabilitación)</t>
  </si>
  <si>
    <t>Centro Cultural La Enseñanza (Rehabilitación)</t>
  </si>
  <si>
    <t>Convento de Nuestra Señora de la Asunción (2a. Etapa) (Rehabilitación)</t>
  </si>
  <si>
    <t>Convento de Nuestra Señora de la Asunción (Rehabilitación)</t>
  </si>
  <si>
    <t>Convento de San Francisco (2a. Etapa) (Rehabilitación)</t>
  </si>
  <si>
    <t>Amatenango del Valle</t>
  </si>
  <si>
    <t>Convento de San Francisco (Rehabilitación)</t>
  </si>
  <si>
    <t>Hacienda Santa Bárbara Bajucú (2a. Etapa) (Rehabilitación)</t>
  </si>
  <si>
    <t>Hacienda Santa Barbara Bajucu (Rehabilitación)</t>
  </si>
  <si>
    <t>Museo de la Ciudad (Rehabilitación)</t>
  </si>
  <si>
    <t>Templo de la Caridad (2a. Etapa) (Rehabilitación)</t>
  </si>
  <si>
    <t>Templo de la Caridad (Rehabilitación)</t>
  </si>
  <si>
    <t>Templo de la Virgen de la Asunción (Rehabilitación)</t>
  </si>
  <si>
    <t>Ixtapa</t>
  </si>
  <si>
    <t>Templo de la Virgen de la Natividad (2a. Etapa) (Rehabilitación)</t>
  </si>
  <si>
    <t>Templo de la Virgen de la Natividad (Rehabilitación)</t>
  </si>
  <si>
    <t>Templo de San Agustín (Rehabilitación)</t>
  </si>
  <si>
    <t>Tapalapa</t>
  </si>
  <si>
    <t>Templo de San Gabriel Arcángel (2a. Etapa) (Rehabilitación)</t>
  </si>
  <si>
    <t>Templo de San Jacinto de Polonia (3a. Etapa) (Rehabilitación)</t>
  </si>
  <si>
    <t>Templo de San Jacinto de Polonia (Rehabilitación)</t>
  </si>
  <si>
    <t>Templo de Santo Domingo (2a. Etapa) (Rehabilitación)</t>
  </si>
  <si>
    <t>Templo de Santo Domingo (Rehabilitación)</t>
  </si>
  <si>
    <t>Templo San Gabriel Arcángel (Rehabilitación)</t>
  </si>
  <si>
    <t>Templo San Sebastián (Rehabilitación)</t>
  </si>
  <si>
    <t>Torre del Templo de la Virgen del Carmen (Rehabilitación)</t>
  </si>
  <si>
    <t>SECRETARÍA DE MEDIO AMBIENTE E HISTORIA NATURAL</t>
  </si>
  <si>
    <t>Fortalecimiento de los Campamentos Tortugueros en la Costa de Chiapas</t>
  </si>
  <si>
    <t>SECRETARÍA DE ECONOMÍA Y DEL TRABAJO</t>
  </si>
  <si>
    <t>Rehabilitación del Recinto Fiscalizado Estratégico de Puerto Chiapas (3a. Etapa)</t>
  </si>
  <si>
    <t>R1410</t>
  </si>
  <si>
    <t>Fideicomiso para la Infraestructura en los Estados</t>
  </si>
  <si>
    <t>Rehabilitación de instalaciones del Recinto Fiscalizado Estratégico de Puerto Chiapas</t>
  </si>
  <si>
    <t>SECRETARÍA DE TURISMO</t>
  </si>
  <si>
    <t>Programa de Señalización Turística Estatal (4a. Etapa)</t>
  </si>
  <si>
    <t>Catazajá</t>
  </si>
  <si>
    <t>Fortalecimiento del Centro Turístico Cascadas de Agua Azul (2a. Etapa)</t>
  </si>
  <si>
    <t>Tumbalá</t>
  </si>
  <si>
    <t>Fortalecimiento del parador artesanal</t>
  </si>
  <si>
    <t>Fortalecimiento del Centro Turístico Ojo de Agua</t>
  </si>
  <si>
    <t>Mejoramiento de Imagen Urbana</t>
  </si>
  <si>
    <t>Mejoramiento de Imagen Urbana del Pueblo Mágico de Ocozocoautla</t>
  </si>
  <si>
    <t>Colocación de señalización turística de las regiones Metropolitana, Istmo-Costa y Soconusco</t>
  </si>
  <si>
    <t>COORDINACIÓN ESTATAL PARA EL MEJORAMIENTO DEL ZOOLÓGICO "MIGUEL ÁLVAREZ DEL TORO"</t>
  </si>
  <si>
    <t>Construcción del enmallado perimetral del Centro para la Conservación e Investigación de la Biodiversidad de los Altos de Chiapas</t>
  </si>
  <si>
    <r>
      <t xml:space="preserve">Fuente: </t>
    </r>
    <r>
      <rPr>
        <sz val="9"/>
        <color theme="1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</si>
</sst>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b/>
      <sz val="10"/>
      <color theme="1"/>
      <name val="Arial"/>
      <family val="2"/>
    </font>
    <font>
      <sz val="10"/>
      <color rgb="FF621132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95">
    <xf numFmtId="0" fontId="0" fillId="0" borderId="0" xfId="0"/>
    <xf numFmtId="0" fontId="4" fillId="0" borderId="0" xfId="2" applyFont="1" applyAlignment="1">
      <alignment vertical="center"/>
    </xf>
    <xf numFmtId="4" fontId="4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7" fillId="3" borderId="2" xfId="1" applyFont="1" applyFill="1" applyBorder="1" applyAlignment="1">
      <alignment horizontal="center" vertical="center" wrapText="1" readingOrder="1"/>
    </xf>
    <xf numFmtId="0" fontId="7" fillId="3" borderId="5" xfId="1" applyFont="1" applyFill="1" applyBorder="1" applyAlignment="1">
      <alignment horizontal="center" vertical="center" wrapText="1" readingOrder="1"/>
    </xf>
    <xf numFmtId="0" fontId="7" fillId="3" borderId="8" xfId="1" applyFont="1" applyFill="1" applyBorder="1" applyAlignment="1">
      <alignment horizontal="center" vertical="center" wrapText="1" readingOrder="1"/>
    </xf>
    <xf numFmtId="0" fontId="4" fillId="0" borderId="0" xfId="2" applyFont="1" applyAlignment="1">
      <alignment horizontal="center" vertical="center"/>
    </xf>
    <xf numFmtId="4" fontId="4" fillId="0" borderId="0" xfId="2" applyNumberFormat="1" applyFont="1" applyAlignment="1">
      <alignment horizontal="center" vertical="center"/>
    </xf>
    <xf numFmtId="49" fontId="4" fillId="0" borderId="0" xfId="3" applyNumberFormat="1" applyFont="1" applyAlignment="1">
      <alignment horizontal="center" vertical="top"/>
    </xf>
    <xf numFmtId="0" fontId="6" fillId="0" borderId="0" xfId="3" applyFont="1" applyAlignment="1">
      <alignment vertical="top"/>
    </xf>
    <xf numFmtId="0" fontId="4" fillId="0" borderId="0" xfId="3" applyFont="1" applyAlignment="1">
      <alignment vertical="top"/>
    </xf>
    <xf numFmtId="0" fontId="6" fillId="0" borderId="0" xfId="3" applyFont="1" applyAlignment="1">
      <alignment horizontal="center" vertical="top"/>
    </xf>
    <xf numFmtId="4" fontId="4" fillId="0" borderId="0" xfId="3" applyNumberFormat="1" applyFont="1" applyAlignment="1">
      <alignment vertical="top"/>
    </xf>
    <xf numFmtId="0" fontId="4" fillId="0" borderId="0" xfId="3" applyFont="1" applyAlignment="1">
      <alignment horizontal="center" vertical="top"/>
    </xf>
    <xf numFmtId="1" fontId="8" fillId="0" borderId="0" xfId="3" applyNumberFormat="1" applyFont="1" applyAlignment="1">
      <alignment horizontal="right" vertical="top"/>
    </xf>
    <xf numFmtId="164" fontId="8" fillId="0" borderId="0" xfId="3" applyNumberFormat="1" applyFont="1" applyAlignment="1">
      <alignment horizontal="right" vertical="top"/>
    </xf>
    <xf numFmtId="4" fontId="8" fillId="0" borderId="0" xfId="3" applyNumberFormat="1" applyFont="1" applyAlignment="1">
      <alignment horizontal="right" vertical="top"/>
    </xf>
    <xf numFmtId="164" fontId="4" fillId="0" borderId="0" xfId="3" applyNumberFormat="1" applyFont="1" applyAlignment="1">
      <alignment horizontal="center" vertical="top"/>
    </xf>
    <xf numFmtId="4" fontId="4" fillId="0" borderId="0" xfId="3" applyNumberFormat="1" applyFont="1" applyAlignment="1">
      <alignment horizontal="center" vertical="top"/>
    </xf>
    <xf numFmtId="0" fontId="4" fillId="4" borderId="0" xfId="3" applyFont="1" applyFill="1" applyAlignment="1">
      <alignment vertical="center"/>
    </xf>
    <xf numFmtId="0" fontId="4" fillId="4" borderId="0" xfId="3" applyFont="1" applyFill="1" applyAlignment="1">
      <alignment horizontal="center" vertical="center"/>
    </xf>
    <xf numFmtId="0" fontId="4" fillId="0" borderId="0" xfId="3" applyFont="1" applyAlignment="1">
      <alignment vertical="center"/>
    </xf>
    <xf numFmtId="4" fontId="4" fillId="0" borderId="0" xfId="3" applyNumberFormat="1" applyFont="1" applyAlignment="1">
      <alignment vertical="center"/>
    </xf>
    <xf numFmtId="0" fontId="4" fillId="5" borderId="0" xfId="3" applyFont="1" applyFill="1" applyAlignment="1">
      <alignment horizontal="left" vertical="top"/>
    </xf>
    <xf numFmtId="0" fontId="4" fillId="5" borderId="0" xfId="3" applyFont="1" applyFill="1" applyAlignment="1">
      <alignment vertical="top"/>
    </xf>
    <xf numFmtId="49" fontId="4" fillId="5" borderId="0" xfId="3" applyNumberFormat="1" applyFont="1" applyFill="1" applyAlignment="1">
      <alignment horizontal="center" vertical="top"/>
    </xf>
    <xf numFmtId="0" fontId="4" fillId="5" borderId="0" xfId="3" applyFont="1" applyFill="1" applyAlignment="1">
      <alignment horizontal="justify" vertical="top"/>
    </xf>
    <xf numFmtId="1" fontId="8" fillId="5" borderId="0" xfId="3" applyNumberFormat="1" applyFont="1" applyFill="1" applyAlignment="1">
      <alignment horizontal="right" vertical="top"/>
    </xf>
    <xf numFmtId="164" fontId="8" fillId="5" borderId="0" xfId="3" applyNumberFormat="1" applyFont="1" applyFill="1" applyAlignment="1">
      <alignment horizontal="right" vertical="top"/>
    </xf>
    <xf numFmtId="1" fontId="9" fillId="0" borderId="0" xfId="3" applyNumberFormat="1" applyFont="1" applyAlignment="1">
      <alignment horizontal="right" vertical="top"/>
    </xf>
    <xf numFmtId="164" fontId="9" fillId="0" borderId="0" xfId="3" applyNumberFormat="1" applyFont="1" applyAlignment="1">
      <alignment horizontal="right" vertical="top"/>
    </xf>
    <xf numFmtId="0" fontId="6" fillId="0" borderId="0" xfId="3" applyFont="1" applyAlignment="1">
      <alignment horizontal="justify" vertical="top"/>
    </xf>
    <xf numFmtId="49" fontId="4" fillId="0" borderId="0" xfId="3" applyNumberFormat="1" applyFont="1" applyAlignment="1">
      <alignment horizontal="left" vertical="top"/>
    </xf>
    <xf numFmtId="0" fontId="6" fillId="5" borderId="0" xfId="3" applyFont="1" applyFill="1" applyAlignment="1">
      <alignment horizontal="center" vertical="top"/>
    </xf>
    <xf numFmtId="49" fontId="4" fillId="0" borderId="10" xfId="3" applyNumberFormat="1" applyFont="1" applyBorder="1" applyAlignment="1">
      <alignment horizontal="center" vertical="top"/>
    </xf>
    <xf numFmtId="0" fontId="6" fillId="0" borderId="10" xfId="3" applyFont="1" applyBorder="1" applyAlignment="1">
      <alignment horizontal="justify" vertical="top"/>
    </xf>
    <xf numFmtId="0" fontId="4" fillId="0" borderId="10" xfId="3" applyFont="1" applyBorder="1" applyAlignment="1">
      <alignment vertical="top"/>
    </xf>
    <xf numFmtId="0" fontId="6" fillId="0" borderId="10" xfId="3" applyFont="1" applyBorder="1" applyAlignment="1">
      <alignment horizontal="center" vertical="top"/>
    </xf>
    <xf numFmtId="1" fontId="9" fillId="0" borderId="10" xfId="3" applyNumberFormat="1" applyFont="1" applyBorder="1" applyAlignment="1">
      <alignment horizontal="right" vertical="top"/>
    </xf>
    <xf numFmtId="164" fontId="9" fillId="0" borderId="10" xfId="3" applyNumberFormat="1" applyFont="1" applyBorder="1" applyAlignment="1">
      <alignment horizontal="right" vertical="top"/>
    </xf>
    <xf numFmtId="1" fontId="8" fillId="4" borderId="0" xfId="3" applyNumberFormat="1" applyFont="1" applyFill="1" applyAlignment="1">
      <alignment horizontal="right" vertical="top"/>
    </xf>
    <xf numFmtId="164" fontId="8" fillId="4" borderId="0" xfId="3" applyNumberFormat="1" applyFont="1" applyFill="1" applyAlignment="1">
      <alignment horizontal="right" vertical="top"/>
    </xf>
    <xf numFmtId="0" fontId="6" fillId="0" borderId="0" xfId="3" applyFont="1" applyAlignment="1">
      <alignment horizontal="right" vertical="top"/>
    </xf>
    <xf numFmtId="0" fontId="6" fillId="0" borderId="10" xfId="3" applyFont="1" applyBorder="1" applyAlignment="1">
      <alignment vertical="top"/>
    </xf>
    <xf numFmtId="49" fontId="4" fillId="0" borderId="0" xfId="3" applyNumberFormat="1" applyFont="1" applyAlignment="1">
      <alignment horizontal="left" vertical="top"/>
    </xf>
    <xf numFmtId="0" fontId="4" fillId="4" borderId="0" xfId="3" applyFont="1" applyFill="1" applyAlignment="1">
      <alignment horizontal="justify" vertical="center"/>
    </xf>
    <xf numFmtId="49" fontId="10" fillId="0" borderId="11" xfId="3" applyNumberFormat="1" applyFont="1" applyBorder="1" applyAlignment="1">
      <alignment horizontal="left" vertical="top"/>
    </xf>
    <xf numFmtId="49" fontId="10" fillId="0" borderId="0" xfId="3" applyNumberFormat="1" applyFont="1" applyAlignment="1">
      <alignment horizontal="left" vertical="top"/>
    </xf>
    <xf numFmtId="0" fontId="7" fillId="3" borderId="1" xfId="1" applyFont="1" applyFill="1" applyBorder="1" applyAlignment="1">
      <alignment horizontal="center" vertical="center" wrapText="1" readingOrder="1"/>
    </xf>
    <xf numFmtId="0" fontId="7" fillId="3" borderId="2" xfId="1" applyFont="1" applyFill="1" applyBorder="1" applyAlignment="1">
      <alignment horizontal="center" vertical="center" wrapText="1" readingOrder="1"/>
    </xf>
    <xf numFmtId="0" fontId="7" fillId="3" borderId="4" xfId="1" applyFont="1" applyFill="1" applyBorder="1" applyAlignment="1">
      <alignment horizontal="center" vertical="center" wrapText="1" readingOrder="1"/>
    </xf>
    <xf numFmtId="0" fontId="7" fillId="3" borderId="5" xfId="1" applyFont="1" applyFill="1" applyBorder="1" applyAlignment="1">
      <alignment horizontal="center" vertical="center" wrapText="1" readingOrder="1"/>
    </xf>
    <xf numFmtId="0" fontId="7" fillId="3" borderId="7" xfId="1" applyFont="1" applyFill="1" applyBorder="1" applyAlignment="1">
      <alignment horizontal="center" vertical="center" wrapText="1" readingOrder="1"/>
    </xf>
    <xf numFmtId="0" fontId="7" fillId="3" borderId="8" xfId="1" applyFont="1" applyFill="1" applyBorder="1" applyAlignment="1">
      <alignment horizontal="center" vertical="center" wrapText="1" readingOrder="1"/>
    </xf>
    <xf numFmtId="0" fontId="7" fillId="3" borderId="3" xfId="1" applyFont="1" applyFill="1" applyBorder="1" applyAlignment="1">
      <alignment horizontal="center" vertical="center" wrapText="1" readingOrder="1"/>
    </xf>
    <xf numFmtId="0" fontId="7" fillId="3" borderId="6" xfId="1" applyFont="1" applyFill="1" applyBorder="1" applyAlignment="1">
      <alignment horizontal="center" vertical="center" wrapText="1" readingOrder="1"/>
    </xf>
    <xf numFmtId="0" fontId="7" fillId="3" borderId="9" xfId="1" applyFont="1" applyFill="1" applyBorder="1" applyAlignment="1">
      <alignment horizontal="center" vertical="center" wrapText="1" readingOrder="1"/>
    </xf>
    <xf numFmtId="0" fontId="3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49" fontId="4" fillId="0" borderId="0" xfId="3" applyNumberFormat="1" applyFont="1" applyBorder="1" applyAlignment="1">
      <alignment horizontal="center" vertical="top"/>
    </xf>
    <xf numFmtId="0" fontId="6" fillId="0" borderId="0" xfId="3" applyFont="1" applyBorder="1" applyAlignment="1">
      <alignment vertical="top"/>
    </xf>
    <xf numFmtId="0" fontId="4" fillId="0" borderId="0" xfId="3" applyFont="1" applyBorder="1" applyAlignment="1">
      <alignment vertical="top"/>
    </xf>
    <xf numFmtId="0" fontId="6" fillId="0" borderId="0" xfId="3" applyFont="1" applyBorder="1" applyAlignment="1">
      <alignment horizontal="center" vertical="top"/>
    </xf>
    <xf numFmtId="49" fontId="4" fillId="0" borderId="0" xfId="3" applyNumberFormat="1" applyFont="1" applyBorder="1" applyAlignment="1">
      <alignment horizontal="center" vertical="top"/>
    </xf>
    <xf numFmtId="0" fontId="4" fillId="0" borderId="0" xfId="3" applyFont="1" applyBorder="1" applyAlignment="1">
      <alignment horizontal="center" vertical="top"/>
    </xf>
    <xf numFmtId="1" fontId="8" fillId="0" borderId="0" xfId="3" applyNumberFormat="1" applyFont="1" applyBorder="1" applyAlignment="1">
      <alignment horizontal="right" vertical="top"/>
    </xf>
    <xf numFmtId="164" fontId="8" fillId="0" borderId="0" xfId="3" applyNumberFormat="1" applyFont="1" applyBorder="1" applyAlignment="1">
      <alignment horizontal="right" vertical="top"/>
    </xf>
    <xf numFmtId="0" fontId="4" fillId="4" borderId="0" xfId="3" applyFont="1" applyFill="1" applyBorder="1" applyAlignment="1">
      <alignment horizontal="justify" vertical="center"/>
    </xf>
    <xf numFmtId="0" fontId="4" fillId="4" borderId="0" xfId="3" applyFont="1" applyFill="1" applyBorder="1" applyAlignment="1">
      <alignment vertical="center"/>
    </xf>
    <xf numFmtId="0" fontId="4" fillId="4" borderId="0" xfId="3" applyFont="1" applyFill="1" applyBorder="1" applyAlignment="1">
      <alignment horizontal="center" vertical="center"/>
    </xf>
    <xf numFmtId="1" fontId="4" fillId="4" borderId="0" xfId="3" applyNumberFormat="1" applyFont="1" applyFill="1" applyBorder="1" applyAlignment="1">
      <alignment horizontal="right" vertical="center"/>
    </xf>
    <xf numFmtId="164" fontId="8" fillId="4" borderId="0" xfId="3" applyNumberFormat="1" applyFont="1" applyFill="1" applyBorder="1" applyAlignment="1">
      <alignment horizontal="right" vertical="center"/>
    </xf>
    <xf numFmtId="0" fontId="4" fillId="0" borderId="0" xfId="3" applyFont="1" applyBorder="1" applyAlignment="1">
      <alignment horizontal="left" vertical="top"/>
    </xf>
    <xf numFmtId="49" fontId="4" fillId="0" borderId="0" xfId="3" applyNumberFormat="1" applyFont="1" applyBorder="1" applyAlignment="1">
      <alignment horizontal="left" vertical="top"/>
    </xf>
    <xf numFmtId="0" fontId="4" fillId="5" borderId="0" xfId="3" applyFont="1" applyFill="1" applyBorder="1" applyAlignment="1">
      <alignment horizontal="left" vertical="top"/>
    </xf>
    <xf numFmtId="0" fontId="4" fillId="5" borderId="0" xfId="3" applyFont="1" applyFill="1" applyBorder="1" applyAlignment="1">
      <alignment vertical="top"/>
    </xf>
    <xf numFmtId="49" fontId="4" fillId="5" borderId="0" xfId="3" applyNumberFormat="1" applyFont="1" applyFill="1" applyBorder="1" applyAlignment="1">
      <alignment horizontal="center" vertical="top"/>
    </xf>
    <xf numFmtId="0" fontId="4" fillId="5" borderId="0" xfId="3" applyFont="1" applyFill="1" applyBorder="1" applyAlignment="1">
      <alignment horizontal="justify" vertical="top"/>
    </xf>
    <xf numFmtId="0" fontId="4" fillId="5" borderId="0" xfId="3" applyFont="1" applyFill="1" applyBorder="1" applyAlignment="1">
      <alignment horizontal="center" vertical="top"/>
    </xf>
    <xf numFmtId="1" fontId="8" fillId="5" borderId="0" xfId="3" applyNumberFormat="1" applyFont="1" applyFill="1" applyBorder="1" applyAlignment="1">
      <alignment horizontal="right" vertical="top"/>
    </xf>
    <xf numFmtId="164" fontId="8" fillId="5" borderId="0" xfId="3" applyNumberFormat="1" applyFont="1" applyFill="1" applyBorder="1" applyAlignment="1">
      <alignment horizontal="right" vertical="top"/>
    </xf>
    <xf numFmtId="0" fontId="6" fillId="0" borderId="0" xfId="3" applyFont="1" applyBorder="1" applyAlignment="1">
      <alignment horizontal="left" vertical="top"/>
    </xf>
    <xf numFmtId="49" fontId="6" fillId="0" borderId="0" xfId="3" applyNumberFormat="1" applyFont="1" applyBorder="1" applyAlignment="1">
      <alignment horizontal="left" vertical="top"/>
    </xf>
    <xf numFmtId="49" fontId="6" fillId="0" borderId="0" xfId="3" applyNumberFormat="1" applyFont="1" applyBorder="1" applyAlignment="1">
      <alignment horizontal="justify" vertical="top"/>
    </xf>
    <xf numFmtId="1" fontId="9" fillId="0" borderId="0" xfId="3" applyNumberFormat="1" applyFont="1" applyBorder="1" applyAlignment="1">
      <alignment horizontal="right" vertical="top"/>
    </xf>
    <xf numFmtId="164" fontId="9" fillId="0" borderId="0" xfId="3" applyNumberFormat="1" applyFont="1" applyBorder="1" applyAlignment="1">
      <alignment horizontal="right" vertical="top"/>
    </xf>
    <xf numFmtId="0" fontId="6" fillId="0" borderId="0" xfId="3" applyFont="1" applyBorder="1" applyAlignment="1">
      <alignment horizontal="justify" vertical="top"/>
    </xf>
    <xf numFmtId="49" fontId="4" fillId="0" borderId="0" xfId="3" applyNumberFormat="1" applyFont="1" applyBorder="1" applyAlignment="1">
      <alignment horizontal="left" vertical="top"/>
    </xf>
    <xf numFmtId="49" fontId="4" fillId="0" borderId="0" xfId="3" applyNumberFormat="1" applyFont="1" applyBorder="1" applyAlignment="1">
      <alignment horizontal="justify" vertical="top" wrapText="1"/>
    </xf>
    <xf numFmtId="0" fontId="6" fillId="5" borderId="0" xfId="3" applyFont="1" applyFill="1" applyBorder="1" applyAlignment="1">
      <alignment horizontal="center" vertical="top"/>
    </xf>
    <xf numFmtId="4" fontId="4" fillId="0" borderId="0" xfId="3" applyNumberFormat="1" applyFont="1" applyBorder="1" applyAlignment="1">
      <alignment vertical="top"/>
    </xf>
    <xf numFmtId="1" fontId="8" fillId="4" borderId="0" xfId="3" applyNumberFormat="1" applyFont="1" applyFill="1" applyBorder="1" applyAlignment="1">
      <alignment horizontal="right" vertical="center"/>
    </xf>
    <xf numFmtId="0" fontId="4" fillId="0" borderId="0" xfId="3" applyFont="1" applyBorder="1" applyAlignment="1">
      <alignment vertical="center"/>
    </xf>
    <xf numFmtId="4" fontId="4" fillId="0" borderId="0" xfId="3" applyNumberFormat="1" applyFont="1" applyBorder="1" applyAlignment="1">
      <alignment vertical="center"/>
    </xf>
  </cellXfs>
  <cellStyles count="4">
    <cellStyle name="Normal" xfId="0" builtinId="0"/>
    <cellStyle name="Normal 2 3" xfId="1" xr:uid="{9198CE90-13BF-40AB-8AE5-83EE1D650211}"/>
    <cellStyle name="Normal 4 2 2 2 2" xfId="2" xr:uid="{E5A8AB59-9FAD-406C-B93E-9E90A6DA481A}"/>
    <cellStyle name="Normal 6 2 2 2" xfId="3" xr:uid="{E26DBC0C-AA91-4361-A374-1BB7D52FCF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E35D2-DCAC-49F0-A484-DC8D173BF392}">
  <dimension ref="A1:T316"/>
  <sheetViews>
    <sheetView showGridLines="0" tabSelected="1" topLeftCell="A292" zoomScale="80" zoomScaleNormal="80" zoomScaleSheetLayoutView="100" workbookViewId="0">
      <selection activeCell="P308" sqref="P308"/>
    </sheetView>
  </sheetViews>
  <sheetFormatPr baseColWidth="10" defaultRowHeight="12.75" x14ac:dyDescent="0.25"/>
  <cols>
    <col min="1" max="3" width="2" style="9" customWidth="1"/>
    <col min="4" max="4" width="6.7109375" style="9" customWidth="1"/>
    <col min="5" max="5" width="57.7109375" style="10" customWidth="1"/>
    <col min="6" max="6" width="2.7109375" style="11" customWidth="1"/>
    <col min="7" max="7" width="24.85546875" style="12" bestFit="1" customWidth="1"/>
    <col min="8" max="8" width="15.42578125" style="12" customWidth="1"/>
    <col min="9" max="16" width="14" style="10" customWidth="1"/>
    <col min="17" max="17" width="4.140625" style="10" customWidth="1"/>
    <col min="18" max="18" width="11.42578125" style="10"/>
    <col min="19" max="19" width="16.42578125" style="13" bestFit="1" customWidth="1"/>
    <col min="20" max="16384" width="11.42578125" style="10"/>
  </cols>
  <sheetData>
    <row r="1" spans="1:20" s="1" customFormat="1" ht="15.75" customHeight="1" x14ac:dyDescent="0.2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S1" s="2"/>
    </row>
    <row r="2" spans="1:20" s="1" customFormat="1" ht="15.75" customHeight="1" x14ac:dyDescent="0.25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S2" s="2"/>
    </row>
    <row r="3" spans="1:20" s="1" customFormat="1" ht="15.75" customHeight="1" x14ac:dyDescent="0.25">
      <c r="A3" s="58" t="s">
        <v>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S3" s="2"/>
    </row>
    <row r="4" spans="1:20" s="3" customFormat="1" ht="15.75" customHeight="1" x14ac:dyDescent="0.25">
      <c r="A4" s="59" t="s">
        <v>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S4" s="2"/>
    </row>
    <row r="5" spans="1:20" s="3" customFormat="1" ht="15.75" customHeight="1" x14ac:dyDescent="0.25">
      <c r="A5" s="59" t="s">
        <v>4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S5" s="2"/>
    </row>
    <row r="6" spans="1:20" s="3" customFormat="1" ht="15.75" customHeight="1" x14ac:dyDescent="0.25">
      <c r="A6" s="49" t="s">
        <v>5</v>
      </c>
      <c r="B6" s="50"/>
      <c r="C6" s="50"/>
      <c r="D6" s="50"/>
      <c r="E6" s="50"/>
      <c r="F6" s="50" t="s">
        <v>6</v>
      </c>
      <c r="G6" s="50"/>
      <c r="H6" s="4"/>
      <c r="I6" s="50" t="s">
        <v>7</v>
      </c>
      <c r="J6" s="50"/>
      <c r="K6" s="50"/>
      <c r="L6" s="50"/>
      <c r="M6" s="50"/>
      <c r="N6" s="50"/>
      <c r="O6" s="50"/>
      <c r="P6" s="55"/>
      <c r="S6" s="2"/>
    </row>
    <row r="7" spans="1:20" s="3" customFormat="1" ht="15.75" customHeight="1" x14ac:dyDescent="0.25">
      <c r="A7" s="51"/>
      <c r="B7" s="52"/>
      <c r="C7" s="52"/>
      <c r="D7" s="52"/>
      <c r="E7" s="52"/>
      <c r="F7" s="52"/>
      <c r="G7" s="52"/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6" t="s">
        <v>16</v>
      </c>
      <c r="S7" s="2"/>
    </row>
    <row r="8" spans="1:20" s="7" customFormat="1" ht="59.25" customHeight="1" x14ac:dyDescent="0.25">
      <c r="A8" s="53"/>
      <c r="B8" s="54"/>
      <c r="C8" s="54"/>
      <c r="D8" s="54"/>
      <c r="E8" s="54"/>
      <c r="F8" s="54"/>
      <c r="G8" s="54"/>
      <c r="H8" s="6" t="s">
        <v>17</v>
      </c>
      <c r="I8" s="6" t="s">
        <v>18</v>
      </c>
      <c r="J8" s="6" t="s">
        <v>19</v>
      </c>
      <c r="K8" s="6" t="s">
        <v>20</v>
      </c>
      <c r="L8" s="6" t="s">
        <v>21</v>
      </c>
      <c r="M8" s="6" t="s">
        <v>22</v>
      </c>
      <c r="N8" s="6" t="s">
        <v>23</v>
      </c>
      <c r="O8" s="6" t="s">
        <v>24</v>
      </c>
      <c r="P8" s="57"/>
      <c r="S8" s="8"/>
    </row>
    <row r="9" spans="1:20" ht="3" customHeight="1" x14ac:dyDescent="0.25">
      <c r="A9" s="60"/>
      <c r="B9" s="60"/>
      <c r="C9" s="60"/>
      <c r="D9" s="60"/>
      <c r="E9" s="61"/>
      <c r="F9" s="62"/>
      <c r="G9" s="63"/>
      <c r="H9" s="63"/>
      <c r="I9" s="61"/>
      <c r="J9" s="61"/>
      <c r="K9" s="61"/>
      <c r="L9" s="61"/>
      <c r="M9" s="61"/>
      <c r="N9" s="61"/>
      <c r="O9" s="61"/>
      <c r="P9" s="61"/>
    </row>
    <row r="10" spans="1:20" s="14" customFormat="1" x14ac:dyDescent="0.25">
      <c r="A10" s="64" t="s">
        <v>16</v>
      </c>
      <c r="B10" s="64"/>
      <c r="C10" s="64"/>
      <c r="D10" s="64"/>
      <c r="E10" s="64"/>
      <c r="F10" s="65"/>
      <c r="G10" s="65"/>
      <c r="H10" s="66">
        <f>SUM(H12,H279,H285,H294,H310)</f>
        <v>0</v>
      </c>
      <c r="I10" s="67">
        <f t="shared" ref="I10:P10" si="0">SUM(I12,I279,I285,I294,I310)</f>
        <v>276779701</v>
      </c>
      <c r="J10" s="67">
        <f t="shared" si="0"/>
        <v>21281922</v>
      </c>
      <c r="K10" s="66">
        <f t="shared" si="0"/>
        <v>0</v>
      </c>
      <c r="L10" s="66">
        <f t="shared" si="0"/>
        <v>0</v>
      </c>
      <c r="M10" s="67">
        <f t="shared" si="0"/>
        <v>79299208</v>
      </c>
      <c r="N10" s="67">
        <f t="shared" si="0"/>
        <v>24379462.100000001</v>
      </c>
      <c r="O10" s="67">
        <f t="shared" si="0"/>
        <v>3354985210.8899999</v>
      </c>
      <c r="P10" s="67">
        <f t="shared" si="0"/>
        <v>3756725503.8299999</v>
      </c>
      <c r="S10" s="17"/>
      <c r="T10" s="18"/>
    </row>
    <row r="11" spans="1:20" s="14" customFormat="1" x14ac:dyDescent="0.25">
      <c r="A11" s="60"/>
      <c r="B11" s="60"/>
      <c r="C11" s="60"/>
      <c r="D11" s="60"/>
      <c r="E11" s="60"/>
      <c r="F11" s="65"/>
      <c r="G11" s="65"/>
      <c r="H11" s="66"/>
      <c r="I11" s="67"/>
      <c r="J11" s="67"/>
      <c r="K11" s="66"/>
      <c r="L11" s="66"/>
      <c r="M11" s="67"/>
      <c r="N11" s="67"/>
      <c r="O11" s="67"/>
      <c r="P11" s="67"/>
      <c r="S11" s="19"/>
    </row>
    <row r="12" spans="1:20" s="22" customFormat="1" ht="18" customHeight="1" x14ac:dyDescent="0.25">
      <c r="A12" s="68" t="s">
        <v>25</v>
      </c>
      <c r="B12" s="68"/>
      <c r="C12" s="68"/>
      <c r="D12" s="68"/>
      <c r="E12" s="68"/>
      <c r="F12" s="69"/>
      <c r="G12" s="70"/>
      <c r="H12" s="71">
        <v>0</v>
      </c>
      <c r="I12" s="72">
        <v>272410769</v>
      </c>
      <c r="J12" s="72">
        <v>12602153</v>
      </c>
      <c r="K12" s="71">
        <v>0</v>
      </c>
      <c r="L12" s="71">
        <v>0</v>
      </c>
      <c r="M12" s="72">
        <v>79299208</v>
      </c>
      <c r="N12" s="72">
        <v>10929535</v>
      </c>
      <c r="O12" s="72">
        <v>3330615463</v>
      </c>
      <c r="P12" s="72">
        <v>3705857128</v>
      </c>
      <c r="S12" s="23"/>
    </row>
    <row r="13" spans="1:20" s="11" customFormat="1" x14ac:dyDescent="0.25">
      <c r="A13" s="73"/>
      <c r="B13" s="74" t="s">
        <v>26</v>
      </c>
      <c r="C13" s="74"/>
      <c r="D13" s="74"/>
      <c r="E13" s="74"/>
      <c r="F13" s="62"/>
      <c r="G13" s="65"/>
      <c r="H13" s="66">
        <f>SUM(H14)</f>
        <v>0</v>
      </c>
      <c r="I13" s="66">
        <f t="shared" ref="I13:P14" si="1">SUM(I14)</f>
        <v>0</v>
      </c>
      <c r="J13" s="66">
        <f t="shared" si="1"/>
        <v>0</v>
      </c>
      <c r="K13" s="66">
        <f t="shared" si="1"/>
        <v>0</v>
      </c>
      <c r="L13" s="66">
        <f t="shared" si="1"/>
        <v>0</v>
      </c>
      <c r="M13" s="67">
        <f t="shared" si="1"/>
        <v>50754164.359999999</v>
      </c>
      <c r="N13" s="66">
        <f t="shared" si="1"/>
        <v>0</v>
      </c>
      <c r="O13" s="66">
        <f t="shared" si="1"/>
        <v>0</v>
      </c>
      <c r="P13" s="67">
        <f t="shared" si="1"/>
        <v>50754164.359999999</v>
      </c>
      <c r="S13" s="17"/>
    </row>
    <row r="14" spans="1:20" s="11" customFormat="1" x14ac:dyDescent="0.25">
      <c r="A14" s="73"/>
      <c r="B14" s="74" t="s">
        <v>27</v>
      </c>
      <c r="C14" s="74"/>
      <c r="D14" s="74"/>
      <c r="E14" s="74"/>
      <c r="F14" s="62"/>
      <c r="G14" s="65"/>
      <c r="H14" s="66">
        <f>SUM(H15)</f>
        <v>0</v>
      </c>
      <c r="I14" s="66">
        <f t="shared" si="1"/>
        <v>0</v>
      </c>
      <c r="J14" s="66">
        <f t="shared" si="1"/>
        <v>0</v>
      </c>
      <c r="K14" s="66">
        <f t="shared" si="1"/>
        <v>0</v>
      </c>
      <c r="L14" s="66">
        <f t="shared" si="1"/>
        <v>0</v>
      </c>
      <c r="M14" s="67">
        <f t="shared" si="1"/>
        <v>50754164.359999999</v>
      </c>
      <c r="N14" s="66">
        <f t="shared" si="1"/>
        <v>0</v>
      </c>
      <c r="O14" s="66">
        <f t="shared" si="1"/>
        <v>0</v>
      </c>
      <c r="P14" s="67">
        <f t="shared" si="1"/>
        <v>50754164.359999999</v>
      </c>
      <c r="S14" s="17"/>
    </row>
    <row r="15" spans="1:20" s="11" customFormat="1" x14ac:dyDescent="0.25">
      <c r="A15" s="75"/>
      <c r="B15" s="75"/>
      <c r="C15" s="76"/>
      <c r="D15" s="77" t="s">
        <v>28</v>
      </c>
      <c r="E15" s="78" t="s">
        <v>29</v>
      </c>
      <c r="F15" s="76"/>
      <c r="G15" s="79"/>
      <c r="H15" s="80">
        <f t="shared" ref="H15:L15" si="2">SUM(H16:H21)</f>
        <v>0</v>
      </c>
      <c r="I15" s="80">
        <f t="shared" si="2"/>
        <v>0</v>
      </c>
      <c r="J15" s="80">
        <f t="shared" si="2"/>
        <v>0</v>
      </c>
      <c r="K15" s="80">
        <f t="shared" si="2"/>
        <v>0</v>
      </c>
      <c r="L15" s="80">
        <f t="shared" si="2"/>
        <v>0</v>
      </c>
      <c r="M15" s="81">
        <f>SUM(M16:M21)</f>
        <v>50754164.359999999</v>
      </c>
      <c r="N15" s="80">
        <f t="shared" ref="N15:P15" si="3">SUM(N16:N21)</f>
        <v>0</v>
      </c>
      <c r="O15" s="80">
        <f t="shared" si="3"/>
        <v>0</v>
      </c>
      <c r="P15" s="81">
        <f t="shared" si="3"/>
        <v>50754164.359999999</v>
      </c>
      <c r="S15" s="13"/>
    </row>
    <row r="16" spans="1:20" ht="27" customHeight="1" x14ac:dyDescent="0.25">
      <c r="A16" s="82"/>
      <c r="B16" s="82"/>
      <c r="C16" s="83"/>
      <c r="D16" s="83"/>
      <c r="E16" s="84" t="s">
        <v>30</v>
      </c>
      <c r="F16" s="61"/>
      <c r="G16" s="63" t="s">
        <v>31</v>
      </c>
      <c r="H16" s="85">
        <v>0</v>
      </c>
      <c r="I16" s="85">
        <v>0</v>
      </c>
      <c r="J16" s="85">
        <v>0</v>
      </c>
      <c r="K16" s="85">
        <v>0</v>
      </c>
      <c r="L16" s="85">
        <v>0</v>
      </c>
      <c r="M16" s="86">
        <v>13558131.01</v>
      </c>
      <c r="N16" s="85">
        <v>0</v>
      </c>
      <c r="O16" s="85">
        <v>0</v>
      </c>
      <c r="P16" s="86">
        <f t="shared" ref="P16:P21" si="4">SUM(H16:O16)</f>
        <v>13558131.01</v>
      </c>
    </row>
    <row r="17" spans="1:19" ht="13.5" customHeight="1" x14ac:dyDescent="0.25">
      <c r="A17" s="82"/>
      <c r="B17" s="82"/>
      <c r="C17" s="83"/>
      <c r="D17" s="83"/>
      <c r="E17" s="84" t="s">
        <v>32</v>
      </c>
      <c r="F17" s="61"/>
      <c r="G17" s="63" t="s">
        <v>33</v>
      </c>
      <c r="H17" s="85">
        <v>0</v>
      </c>
      <c r="I17" s="85">
        <v>0</v>
      </c>
      <c r="J17" s="85">
        <v>0</v>
      </c>
      <c r="K17" s="85">
        <v>0</v>
      </c>
      <c r="L17" s="85">
        <v>0</v>
      </c>
      <c r="M17" s="86">
        <v>9469120.9000000004</v>
      </c>
      <c r="N17" s="85">
        <v>0</v>
      </c>
      <c r="O17" s="85">
        <v>0</v>
      </c>
      <c r="P17" s="86">
        <f t="shared" si="4"/>
        <v>9469120.9000000004</v>
      </c>
    </row>
    <row r="18" spans="1:19" ht="13.5" customHeight="1" x14ac:dyDescent="0.25">
      <c r="A18" s="82"/>
      <c r="B18" s="82"/>
      <c r="C18" s="83"/>
      <c r="D18" s="83"/>
      <c r="E18" s="84" t="s">
        <v>34</v>
      </c>
      <c r="F18" s="61"/>
      <c r="G18" s="63" t="s">
        <v>33</v>
      </c>
      <c r="H18" s="85">
        <v>0</v>
      </c>
      <c r="I18" s="85">
        <v>0</v>
      </c>
      <c r="J18" s="85">
        <v>0</v>
      </c>
      <c r="K18" s="85">
        <v>0</v>
      </c>
      <c r="L18" s="85">
        <v>0</v>
      </c>
      <c r="M18" s="86">
        <v>4500000</v>
      </c>
      <c r="N18" s="85">
        <v>0</v>
      </c>
      <c r="O18" s="85">
        <v>0</v>
      </c>
      <c r="P18" s="86">
        <f t="shared" si="4"/>
        <v>4500000</v>
      </c>
    </row>
    <row r="19" spans="1:19" ht="27" customHeight="1" x14ac:dyDescent="0.25">
      <c r="A19" s="82"/>
      <c r="B19" s="82"/>
      <c r="C19" s="83"/>
      <c r="D19" s="83"/>
      <c r="E19" s="84" t="s">
        <v>35</v>
      </c>
      <c r="F19" s="61"/>
      <c r="G19" s="63" t="s">
        <v>36</v>
      </c>
      <c r="H19" s="85">
        <v>0</v>
      </c>
      <c r="I19" s="85">
        <v>0</v>
      </c>
      <c r="J19" s="85">
        <v>0</v>
      </c>
      <c r="K19" s="85">
        <v>0</v>
      </c>
      <c r="L19" s="85">
        <v>0</v>
      </c>
      <c r="M19" s="86">
        <v>4066628.55</v>
      </c>
      <c r="N19" s="85">
        <v>0</v>
      </c>
      <c r="O19" s="85">
        <v>0</v>
      </c>
      <c r="P19" s="86">
        <f t="shared" si="4"/>
        <v>4066628.55</v>
      </c>
    </row>
    <row r="20" spans="1:19" ht="37.5" customHeight="1" x14ac:dyDescent="0.25">
      <c r="A20" s="82"/>
      <c r="B20" s="82"/>
      <c r="C20" s="83"/>
      <c r="D20" s="83"/>
      <c r="E20" s="84" t="s">
        <v>37</v>
      </c>
      <c r="F20" s="61"/>
      <c r="G20" s="63" t="s">
        <v>38</v>
      </c>
      <c r="H20" s="85">
        <v>0</v>
      </c>
      <c r="I20" s="85">
        <v>0</v>
      </c>
      <c r="J20" s="85">
        <v>0</v>
      </c>
      <c r="K20" s="85">
        <v>0</v>
      </c>
      <c r="L20" s="85">
        <v>0</v>
      </c>
      <c r="M20" s="86">
        <v>5242597.26</v>
      </c>
      <c r="N20" s="85">
        <v>0</v>
      </c>
      <c r="O20" s="85">
        <v>0</v>
      </c>
      <c r="P20" s="86">
        <f t="shared" si="4"/>
        <v>5242597.26</v>
      </c>
    </row>
    <row r="21" spans="1:19" ht="27" customHeight="1" x14ac:dyDescent="0.25">
      <c r="A21" s="82"/>
      <c r="B21" s="82"/>
      <c r="C21" s="83"/>
      <c r="D21" s="83"/>
      <c r="E21" s="84" t="s">
        <v>39</v>
      </c>
      <c r="F21" s="61"/>
      <c r="G21" s="63" t="s">
        <v>40</v>
      </c>
      <c r="H21" s="85">
        <v>0</v>
      </c>
      <c r="I21" s="85">
        <v>0</v>
      </c>
      <c r="J21" s="85">
        <v>0</v>
      </c>
      <c r="K21" s="85">
        <v>0</v>
      </c>
      <c r="L21" s="85">
        <v>0</v>
      </c>
      <c r="M21" s="86">
        <v>13917686.640000001</v>
      </c>
      <c r="N21" s="85">
        <v>0</v>
      </c>
      <c r="O21" s="85">
        <v>0</v>
      </c>
      <c r="P21" s="86">
        <f t="shared" si="4"/>
        <v>13917686.640000001</v>
      </c>
    </row>
    <row r="22" spans="1:19" s="11" customFormat="1" x14ac:dyDescent="0.25">
      <c r="A22" s="73"/>
      <c r="B22" s="74" t="s">
        <v>41</v>
      </c>
      <c r="C22" s="74"/>
      <c r="D22" s="74"/>
      <c r="E22" s="74"/>
      <c r="F22" s="62"/>
      <c r="G22" s="65"/>
      <c r="H22" s="66">
        <f t="shared" ref="H22:P22" si="5">SUM(H23,H38,H45,H249)</f>
        <v>0</v>
      </c>
      <c r="I22" s="67">
        <f t="shared" si="5"/>
        <v>272410769.12</v>
      </c>
      <c r="J22" s="67">
        <f t="shared" si="5"/>
        <v>12602152.92</v>
      </c>
      <c r="K22" s="66">
        <f t="shared" si="5"/>
        <v>0</v>
      </c>
      <c r="L22" s="66">
        <f t="shared" si="5"/>
        <v>0</v>
      </c>
      <c r="M22" s="67">
        <f t="shared" si="5"/>
        <v>28545043.140000001</v>
      </c>
      <c r="N22" s="67">
        <f t="shared" si="5"/>
        <v>10929535.43</v>
      </c>
      <c r="O22" s="67">
        <f t="shared" si="5"/>
        <v>3330615462.5900006</v>
      </c>
      <c r="P22" s="67">
        <f t="shared" si="5"/>
        <v>3655102963.2000012</v>
      </c>
      <c r="S22" s="17"/>
    </row>
    <row r="23" spans="1:19" s="11" customFormat="1" x14ac:dyDescent="0.25">
      <c r="A23" s="73"/>
      <c r="B23" s="73"/>
      <c r="C23" s="74" t="s">
        <v>42</v>
      </c>
      <c r="D23" s="74"/>
      <c r="E23" s="74"/>
      <c r="F23" s="62"/>
      <c r="G23" s="65"/>
      <c r="H23" s="66">
        <f t="shared" ref="H23:O23" si="6">SUM(H24,H30,H32)</f>
        <v>0</v>
      </c>
      <c r="I23" s="67">
        <f t="shared" si="6"/>
        <v>272410769.12</v>
      </c>
      <c r="J23" s="66">
        <f t="shared" si="6"/>
        <v>0</v>
      </c>
      <c r="K23" s="66">
        <f t="shared" si="6"/>
        <v>0</v>
      </c>
      <c r="L23" s="66">
        <f t="shared" si="6"/>
        <v>0</v>
      </c>
      <c r="M23" s="66">
        <f t="shared" si="6"/>
        <v>0</v>
      </c>
      <c r="N23" s="67">
        <f t="shared" si="6"/>
        <v>10929535.43</v>
      </c>
      <c r="O23" s="67">
        <f t="shared" si="6"/>
        <v>296178754.24000001</v>
      </c>
      <c r="P23" s="67">
        <f>SUM(P24,P30,P32)</f>
        <v>579519058.78999996</v>
      </c>
      <c r="S23" s="13"/>
    </row>
    <row r="24" spans="1:19" s="11" customFormat="1" x14ac:dyDescent="0.25">
      <c r="A24" s="75"/>
      <c r="B24" s="75"/>
      <c r="C24" s="76"/>
      <c r="D24" s="77" t="s">
        <v>43</v>
      </c>
      <c r="E24" s="78" t="s">
        <v>44</v>
      </c>
      <c r="F24" s="76"/>
      <c r="G24" s="79"/>
      <c r="H24" s="80">
        <f>SUM(H25:H29)</f>
        <v>0</v>
      </c>
      <c r="I24" s="81">
        <f>SUM(I25:I29)</f>
        <v>151413642.58000001</v>
      </c>
      <c r="J24" s="80">
        <f t="shared" ref="J24:P24" si="7">SUM(J25:J29)</f>
        <v>0</v>
      </c>
      <c r="K24" s="80">
        <f t="shared" si="7"/>
        <v>0</v>
      </c>
      <c r="L24" s="80">
        <f t="shared" si="7"/>
        <v>0</v>
      </c>
      <c r="M24" s="80">
        <f t="shared" si="7"/>
        <v>0</v>
      </c>
      <c r="N24" s="80">
        <f t="shared" si="7"/>
        <v>0</v>
      </c>
      <c r="O24" s="81">
        <f t="shared" si="7"/>
        <v>296178754.24000001</v>
      </c>
      <c r="P24" s="81">
        <f t="shared" si="7"/>
        <v>447592396.81999999</v>
      </c>
      <c r="S24" s="13"/>
    </row>
    <row r="25" spans="1:19" ht="27" customHeight="1" x14ac:dyDescent="0.25">
      <c r="A25" s="82"/>
      <c r="B25" s="82"/>
      <c r="C25" s="83"/>
      <c r="D25" s="83"/>
      <c r="E25" s="84" t="s">
        <v>45</v>
      </c>
      <c r="F25" s="61"/>
      <c r="G25" s="63" t="s">
        <v>33</v>
      </c>
      <c r="H25" s="85">
        <v>0</v>
      </c>
      <c r="I25" s="86">
        <v>16212885.91</v>
      </c>
      <c r="J25" s="85">
        <v>0</v>
      </c>
      <c r="K25" s="85">
        <v>0</v>
      </c>
      <c r="L25" s="85">
        <v>0</v>
      </c>
      <c r="M25" s="85">
        <v>0</v>
      </c>
      <c r="N25" s="85">
        <v>0</v>
      </c>
      <c r="O25" s="85">
        <v>0</v>
      </c>
      <c r="P25" s="86">
        <f>SUM(H25:O25)</f>
        <v>16212885.91</v>
      </c>
    </row>
    <row r="26" spans="1:19" ht="27" customHeight="1" x14ac:dyDescent="0.25">
      <c r="A26" s="82"/>
      <c r="B26" s="82"/>
      <c r="C26" s="83"/>
      <c r="D26" s="83"/>
      <c r="E26" s="84" t="s">
        <v>46</v>
      </c>
      <c r="F26" s="61"/>
      <c r="G26" s="63" t="s">
        <v>33</v>
      </c>
      <c r="H26" s="85">
        <v>0</v>
      </c>
      <c r="I26" s="86">
        <v>32437913.460000001</v>
      </c>
      <c r="J26" s="85">
        <v>0</v>
      </c>
      <c r="K26" s="85">
        <v>0</v>
      </c>
      <c r="L26" s="85">
        <v>0</v>
      </c>
      <c r="M26" s="85">
        <v>0</v>
      </c>
      <c r="N26" s="85">
        <v>0</v>
      </c>
      <c r="O26" s="85">
        <v>0</v>
      </c>
      <c r="P26" s="86">
        <f>SUM(H26:O26)</f>
        <v>32437913.460000001</v>
      </c>
    </row>
    <row r="27" spans="1:19" ht="13.5" customHeight="1" x14ac:dyDescent="0.25">
      <c r="A27" s="82"/>
      <c r="B27" s="82"/>
      <c r="C27" s="83"/>
      <c r="D27" s="83"/>
      <c r="E27" s="84" t="s">
        <v>47</v>
      </c>
      <c r="F27" s="61"/>
      <c r="G27" s="63" t="s">
        <v>36</v>
      </c>
      <c r="H27" s="85">
        <v>0</v>
      </c>
      <c r="I27" s="85">
        <v>0</v>
      </c>
      <c r="J27" s="85">
        <v>0</v>
      </c>
      <c r="K27" s="85">
        <v>0</v>
      </c>
      <c r="L27" s="85">
        <v>0</v>
      </c>
      <c r="M27" s="85">
        <v>0</v>
      </c>
      <c r="N27" s="85">
        <v>0</v>
      </c>
      <c r="O27" s="86">
        <v>296178754.24000001</v>
      </c>
      <c r="P27" s="86">
        <f>SUM(H27:O27)</f>
        <v>296178754.24000001</v>
      </c>
    </row>
    <row r="28" spans="1:19" ht="27" customHeight="1" x14ac:dyDescent="0.25">
      <c r="A28" s="82"/>
      <c r="B28" s="82"/>
      <c r="C28" s="83"/>
      <c r="D28" s="83"/>
      <c r="E28" s="84" t="s">
        <v>48</v>
      </c>
      <c r="F28" s="61"/>
      <c r="G28" s="63" t="s">
        <v>33</v>
      </c>
      <c r="H28" s="85">
        <v>0</v>
      </c>
      <c r="I28" s="86">
        <v>56440677.960000001</v>
      </c>
      <c r="J28" s="85">
        <v>0</v>
      </c>
      <c r="K28" s="85">
        <v>0</v>
      </c>
      <c r="L28" s="85">
        <v>0</v>
      </c>
      <c r="M28" s="85">
        <v>0</v>
      </c>
      <c r="N28" s="85">
        <v>0</v>
      </c>
      <c r="O28" s="85">
        <v>0</v>
      </c>
      <c r="P28" s="86">
        <f>SUM(H28:O28)</f>
        <v>56440677.960000001</v>
      </c>
    </row>
    <row r="29" spans="1:19" ht="27" customHeight="1" x14ac:dyDescent="0.25">
      <c r="A29" s="82"/>
      <c r="B29" s="82"/>
      <c r="C29" s="83"/>
      <c r="D29" s="83"/>
      <c r="E29" s="84" t="s">
        <v>49</v>
      </c>
      <c r="F29" s="61"/>
      <c r="G29" s="63" t="s">
        <v>40</v>
      </c>
      <c r="H29" s="85">
        <v>0</v>
      </c>
      <c r="I29" s="86">
        <v>46322165.25</v>
      </c>
      <c r="J29" s="85">
        <v>0</v>
      </c>
      <c r="K29" s="85">
        <v>0</v>
      </c>
      <c r="L29" s="85">
        <v>0</v>
      </c>
      <c r="M29" s="85">
        <v>0</v>
      </c>
      <c r="N29" s="85">
        <v>0</v>
      </c>
      <c r="O29" s="85">
        <v>0</v>
      </c>
      <c r="P29" s="86">
        <f>SUM(H29:O29)</f>
        <v>46322165.25</v>
      </c>
    </row>
    <row r="30" spans="1:19" s="11" customFormat="1" x14ac:dyDescent="0.25">
      <c r="A30" s="75"/>
      <c r="B30" s="75"/>
      <c r="C30" s="76"/>
      <c r="D30" s="77" t="s">
        <v>50</v>
      </c>
      <c r="E30" s="78" t="s">
        <v>51</v>
      </c>
      <c r="F30" s="76"/>
      <c r="G30" s="79"/>
      <c r="H30" s="80">
        <f>SUM(H31)</f>
        <v>0</v>
      </c>
      <c r="I30" s="81">
        <f>SUM(I31)</f>
        <v>70199352.25</v>
      </c>
      <c r="J30" s="80">
        <f t="shared" ref="J30:P30" si="8">SUM(J31)</f>
        <v>0</v>
      </c>
      <c r="K30" s="80">
        <f t="shared" si="8"/>
        <v>0</v>
      </c>
      <c r="L30" s="80">
        <f t="shared" si="8"/>
        <v>0</v>
      </c>
      <c r="M30" s="80">
        <f t="shared" si="8"/>
        <v>0</v>
      </c>
      <c r="N30" s="80">
        <f t="shared" si="8"/>
        <v>0</v>
      </c>
      <c r="O30" s="80">
        <f t="shared" si="8"/>
        <v>0</v>
      </c>
      <c r="P30" s="81">
        <f t="shared" si="8"/>
        <v>70199352.25</v>
      </c>
      <c r="S30" s="13"/>
    </row>
    <row r="31" spans="1:19" ht="27" customHeight="1" x14ac:dyDescent="0.25">
      <c r="A31" s="82"/>
      <c r="B31" s="82"/>
      <c r="C31" s="83"/>
      <c r="D31" s="83"/>
      <c r="E31" s="84" t="s">
        <v>46</v>
      </c>
      <c r="F31" s="61"/>
      <c r="G31" s="63" t="s">
        <v>33</v>
      </c>
      <c r="H31" s="85">
        <v>0</v>
      </c>
      <c r="I31" s="86">
        <v>70199352.25</v>
      </c>
      <c r="J31" s="85">
        <v>0</v>
      </c>
      <c r="K31" s="85">
        <v>0</v>
      </c>
      <c r="L31" s="85">
        <v>0</v>
      </c>
      <c r="M31" s="85">
        <v>0</v>
      </c>
      <c r="N31" s="85">
        <v>0</v>
      </c>
      <c r="O31" s="85">
        <v>0</v>
      </c>
      <c r="P31" s="86">
        <f>SUM(H31:O31)</f>
        <v>70199352.25</v>
      </c>
    </row>
    <row r="32" spans="1:19" s="11" customFormat="1" x14ac:dyDescent="0.25">
      <c r="A32" s="75"/>
      <c r="B32" s="75"/>
      <c r="C32" s="76"/>
      <c r="D32" s="77" t="s">
        <v>52</v>
      </c>
      <c r="E32" s="78" t="s">
        <v>53</v>
      </c>
      <c r="F32" s="76"/>
      <c r="G32" s="79"/>
      <c r="H32" s="80">
        <f>SUM(H33:H37)</f>
        <v>0</v>
      </c>
      <c r="I32" s="81">
        <f>SUM(I33:I37)</f>
        <v>50797774.289999999</v>
      </c>
      <c r="J32" s="80">
        <f t="shared" ref="J32:O32" si="9">SUM(J33:J37)</f>
        <v>0</v>
      </c>
      <c r="K32" s="80">
        <f t="shared" si="9"/>
        <v>0</v>
      </c>
      <c r="L32" s="80">
        <f t="shared" si="9"/>
        <v>0</v>
      </c>
      <c r="M32" s="80">
        <f t="shared" si="9"/>
        <v>0</v>
      </c>
      <c r="N32" s="81">
        <f t="shared" si="9"/>
        <v>10929535.43</v>
      </c>
      <c r="O32" s="80">
        <f t="shared" si="9"/>
        <v>0</v>
      </c>
      <c r="P32" s="81">
        <f>SUM(P33:P37)</f>
        <v>61727309.719999999</v>
      </c>
      <c r="S32" s="13"/>
    </row>
    <row r="33" spans="1:19" s="11" customFormat="1" ht="27" customHeight="1" x14ac:dyDescent="0.25">
      <c r="A33" s="73"/>
      <c r="B33" s="73"/>
      <c r="C33" s="62"/>
      <c r="D33" s="60"/>
      <c r="E33" s="87" t="s">
        <v>46</v>
      </c>
      <c r="F33" s="62"/>
      <c r="G33" s="63" t="s">
        <v>33</v>
      </c>
      <c r="H33" s="85">
        <v>0</v>
      </c>
      <c r="I33" s="86">
        <v>46939327.43</v>
      </c>
      <c r="J33" s="85">
        <v>0</v>
      </c>
      <c r="K33" s="85">
        <v>0</v>
      </c>
      <c r="L33" s="85">
        <v>0</v>
      </c>
      <c r="M33" s="85">
        <v>0</v>
      </c>
      <c r="N33" s="85">
        <v>0</v>
      </c>
      <c r="O33" s="85">
        <v>0</v>
      </c>
      <c r="P33" s="86">
        <f>SUM(H33:O33)</f>
        <v>46939327.43</v>
      </c>
      <c r="S33" s="13"/>
    </row>
    <row r="34" spans="1:19" s="11" customFormat="1" ht="12.75" customHeight="1" x14ac:dyDescent="0.25">
      <c r="A34" s="73"/>
      <c r="B34" s="73"/>
      <c r="C34" s="62"/>
      <c r="D34" s="60"/>
      <c r="E34" s="87" t="s">
        <v>54</v>
      </c>
      <c r="F34" s="62"/>
      <c r="G34" s="63" t="s">
        <v>33</v>
      </c>
      <c r="H34" s="85">
        <v>0</v>
      </c>
      <c r="I34" s="85">
        <v>0</v>
      </c>
      <c r="J34" s="85">
        <v>0</v>
      </c>
      <c r="K34" s="85">
        <v>0</v>
      </c>
      <c r="L34" s="85">
        <v>0</v>
      </c>
      <c r="M34" s="85">
        <v>0</v>
      </c>
      <c r="N34" s="86">
        <v>2714767.71</v>
      </c>
      <c r="O34" s="85">
        <v>0</v>
      </c>
      <c r="P34" s="86">
        <f>SUM(H34:O34)</f>
        <v>2714767.71</v>
      </c>
      <c r="S34" s="13"/>
    </row>
    <row r="35" spans="1:19" s="11" customFormat="1" ht="12.75" customHeight="1" x14ac:dyDescent="0.25">
      <c r="A35" s="73"/>
      <c r="B35" s="73"/>
      <c r="C35" s="62"/>
      <c r="D35" s="60"/>
      <c r="E35" s="87" t="s">
        <v>55</v>
      </c>
      <c r="F35" s="62"/>
      <c r="G35" s="63" t="s">
        <v>33</v>
      </c>
      <c r="H35" s="85">
        <v>0</v>
      </c>
      <c r="I35" s="85">
        <v>0</v>
      </c>
      <c r="J35" s="85">
        <v>0</v>
      </c>
      <c r="K35" s="85">
        <v>0</v>
      </c>
      <c r="L35" s="85">
        <v>0</v>
      </c>
      <c r="M35" s="85">
        <v>0</v>
      </c>
      <c r="N35" s="86">
        <v>2714767.72</v>
      </c>
      <c r="O35" s="85">
        <v>0</v>
      </c>
      <c r="P35" s="86">
        <f>SUM(H35:O35)</f>
        <v>2714767.72</v>
      </c>
      <c r="S35" s="13"/>
    </row>
    <row r="36" spans="1:19" s="11" customFormat="1" ht="27" customHeight="1" x14ac:dyDescent="0.25">
      <c r="A36" s="73"/>
      <c r="B36" s="73"/>
      <c r="C36" s="62"/>
      <c r="D36" s="60"/>
      <c r="E36" s="87" t="s">
        <v>35</v>
      </c>
      <c r="F36" s="62"/>
      <c r="G36" s="63" t="s">
        <v>36</v>
      </c>
      <c r="H36" s="85">
        <v>0</v>
      </c>
      <c r="I36" s="85">
        <v>0</v>
      </c>
      <c r="J36" s="85">
        <v>0</v>
      </c>
      <c r="K36" s="85">
        <v>0</v>
      </c>
      <c r="L36" s="85">
        <v>0</v>
      </c>
      <c r="M36" s="85">
        <v>0</v>
      </c>
      <c r="N36" s="86">
        <v>5500000</v>
      </c>
      <c r="O36" s="85">
        <v>0</v>
      </c>
      <c r="P36" s="86">
        <f>SUM(H36:O36)</f>
        <v>5500000</v>
      </c>
      <c r="S36" s="13"/>
    </row>
    <row r="37" spans="1:19" s="11" customFormat="1" ht="13.5" customHeight="1" x14ac:dyDescent="0.25">
      <c r="A37" s="73"/>
      <c r="B37" s="73"/>
      <c r="C37" s="62"/>
      <c r="D37" s="60"/>
      <c r="E37" s="87" t="s">
        <v>56</v>
      </c>
      <c r="F37" s="62"/>
      <c r="G37" s="63" t="s">
        <v>57</v>
      </c>
      <c r="H37" s="85">
        <v>0</v>
      </c>
      <c r="I37" s="86">
        <v>3858446.86</v>
      </c>
      <c r="J37" s="85">
        <v>0</v>
      </c>
      <c r="K37" s="85">
        <v>0</v>
      </c>
      <c r="L37" s="85">
        <v>0</v>
      </c>
      <c r="M37" s="85">
        <v>0</v>
      </c>
      <c r="N37" s="85">
        <v>0</v>
      </c>
      <c r="O37" s="85">
        <v>0</v>
      </c>
      <c r="P37" s="86">
        <f>SUM(H37:O37)</f>
        <v>3858446.86</v>
      </c>
      <c r="S37" s="13"/>
    </row>
    <row r="38" spans="1:19" s="11" customFormat="1" x14ac:dyDescent="0.25">
      <c r="A38" s="73"/>
      <c r="B38" s="73"/>
      <c r="C38" s="74" t="s">
        <v>58</v>
      </c>
      <c r="D38" s="74"/>
      <c r="E38" s="74"/>
      <c r="F38" s="62"/>
      <c r="G38" s="63"/>
      <c r="H38" s="66">
        <f>SUM(H39)</f>
        <v>0</v>
      </c>
      <c r="I38" s="66">
        <f t="shared" ref="I38:P38" si="10">SUM(I39)</f>
        <v>0</v>
      </c>
      <c r="J38" s="66">
        <f t="shared" si="10"/>
        <v>0</v>
      </c>
      <c r="K38" s="66">
        <f t="shared" si="10"/>
        <v>0</v>
      </c>
      <c r="L38" s="66">
        <f t="shared" si="10"/>
        <v>0</v>
      </c>
      <c r="M38" s="66">
        <f t="shared" si="10"/>
        <v>0</v>
      </c>
      <c r="N38" s="66">
        <f t="shared" si="10"/>
        <v>0</v>
      </c>
      <c r="O38" s="67">
        <f t="shared" si="10"/>
        <v>44833929.379999995</v>
      </c>
      <c r="P38" s="67">
        <f t="shared" si="10"/>
        <v>44833929.379999995</v>
      </c>
      <c r="S38" s="13"/>
    </row>
    <row r="39" spans="1:19" s="11" customFormat="1" ht="25.5" x14ac:dyDescent="0.25">
      <c r="A39" s="75"/>
      <c r="B39" s="75"/>
      <c r="C39" s="76"/>
      <c r="D39" s="77" t="s">
        <v>59</v>
      </c>
      <c r="E39" s="78" t="s">
        <v>60</v>
      </c>
      <c r="F39" s="76"/>
      <c r="G39" s="79"/>
      <c r="H39" s="80">
        <f t="shared" ref="H39:N39" si="11">SUM(H40:H44)</f>
        <v>0</v>
      </c>
      <c r="I39" s="80">
        <f t="shared" si="11"/>
        <v>0</v>
      </c>
      <c r="J39" s="80">
        <f t="shared" si="11"/>
        <v>0</v>
      </c>
      <c r="K39" s="80">
        <f t="shared" si="11"/>
        <v>0</v>
      </c>
      <c r="L39" s="80">
        <f t="shared" si="11"/>
        <v>0</v>
      </c>
      <c r="M39" s="80">
        <f t="shared" si="11"/>
        <v>0</v>
      </c>
      <c r="N39" s="80">
        <f t="shared" si="11"/>
        <v>0</v>
      </c>
      <c r="O39" s="81">
        <f>SUM(O40:O44)</f>
        <v>44833929.379999995</v>
      </c>
      <c r="P39" s="81">
        <f>SUM(P40:P44)</f>
        <v>44833929.379999995</v>
      </c>
      <c r="S39" s="13"/>
    </row>
    <row r="40" spans="1:19" s="11" customFormat="1" ht="51" x14ac:dyDescent="0.25">
      <c r="A40" s="73"/>
      <c r="B40" s="73"/>
      <c r="C40" s="62"/>
      <c r="D40" s="60"/>
      <c r="E40" s="87" t="s">
        <v>61</v>
      </c>
      <c r="F40" s="62"/>
      <c r="G40" s="63" t="s">
        <v>62</v>
      </c>
      <c r="H40" s="85">
        <v>0</v>
      </c>
      <c r="I40" s="85">
        <v>0</v>
      </c>
      <c r="J40" s="85">
        <v>0</v>
      </c>
      <c r="K40" s="85">
        <v>0</v>
      </c>
      <c r="L40" s="85">
        <v>0</v>
      </c>
      <c r="M40" s="85">
        <v>0</v>
      </c>
      <c r="N40" s="85">
        <v>0</v>
      </c>
      <c r="O40" s="86">
        <v>5641050.2199999997</v>
      </c>
      <c r="P40" s="86">
        <f>SUM(H40:O40)</f>
        <v>5641050.2199999997</v>
      </c>
      <c r="S40" s="13"/>
    </row>
    <row r="41" spans="1:19" s="11" customFormat="1" ht="38.25" x14ac:dyDescent="0.25">
      <c r="A41" s="73"/>
      <c r="B41" s="73"/>
      <c r="C41" s="62"/>
      <c r="D41" s="60"/>
      <c r="E41" s="87" t="s">
        <v>63</v>
      </c>
      <c r="F41" s="62"/>
      <c r="G41" s="63" t="s">
        <v>64</v>
      </c>
      <c r="H41" s="85">
        <v>0</v>
      </c>
      <c r="I41" s="85">
        <v>0</v>
      </c>
      <c r="J41" s="85">
        <v>0</v>
      </c>
      <c r="K41" s="85">
        <v>0</v>
      </c>
      <c r="L41" s="85">
        <v>0</v>
      </c>
      <c r="M41" s="85">
        <v>0</v>
      </c>
      <c r="N41" s="85">
        <v>0</v>
      </c>
      <c r="O41" s="86">
        <v>14882644.289999999</v>
      </c>
      <c r="P41" s="86">
        <f>SUM(H41:O41)</f>
        <v>14882644.289999999</v>
      </c>
      <c r="S41" s="13"/>
    </row>
    <row r="42" spans="1:19" s="11" customFormat="1" ht="25.5" x14ac:dyDescent="0.25">
      <c r="A42" s="73"/>
      <c r="B42" s="73"/>
      <c r="C42" s="62"/>
      <c r="D42" s="60"/>
      <c r="E42" s="87" t="s">
        <v>65</v>
      </c>
      <c r="F42" s="62"/>
      <c r="G42" s="63" t="s">
        <v>62</v>
      </c>
      <c r="H42" s="85">
        <v>0</v>
      </c>
      <c r="I42" s="85">
        <v>0</v>
      </c>
      <c r="J42" s="85">
        <v>0</v>
      </c>
      <c r="K42" s="85">
        <v>0</v>
      </c>
      <c r="L42" s="85">
        <v>0</v>
      </c>
      <c r="M42" s="85">
        <v>0</v>
      </c>
      <c r="N42" s="85">
        <v>0</v>
      </c>
      <c r="O42" s="86">
        <v>12685502.779999999</v>
      </c>
      <c r="P42" s="86">
        <f>SUM(H42:O42)</f>
        <v>12685502.779999999</v>
      </c>
      <c r="S42" s="13"/>
    </row>
    <row r="43" spans="1:19" s="11" customFormat="1" ht="38.25" x14ac:dyDescent="0.25">
      <c r="A43" s="73"/>
      <c r="B43" s="73"/>
      <c r="C43" s="62"/>
      <c r="D43" s="60"/>
      <c r="E43" s="87" t="s">
        <v>66</v>
      </c>
      <c r="F43" s="62"/>
      <c r="G43" s="63" t="s">
        <v>64</v>
      </c>
      <c r="H43" s="85">
        <v>0</v>
      </c>
      <c r="I43" s="85">
        <v>0</v>
      </c>
      <c r="J43" s="85">
        <v>0</v>
      </c>
      <c r="K43" s="85">
        <v>0</v>
      </c>
      <c r="L43" s="85">
        <v>0</v>
      </c>
      <c r="M43" s="85">
        <v>0</v>
      </c>
      <c r="N43" s="85">
        <v>0</v>
      </c>
      <c r="O43" s="86">
        <v>7370541.0099999998</v>
      </c>
      <c r="P43" s="86">
        <f>SUM(H43:O43)</f>
        <v>7370541.0099999998</v>
      </c>
      <c r="S43" s="13"/>
    </row>
    <row r="44" spans="1:19" s="11" customFormat="1" ht="25.5" x14ac:dyDescent="0.25">
      <c r="A44" s="73"/>
      <c r="B44" s="73"/>
      <c r="C44" s="62"/>
      <c r="D44" s="60"/>
      <c r="E44" s="87" t="s">
        <v>67</v>
      </c>
      <c r="F44" s="62"/>
      <c r="G44" s="63" t="s">
        <v>68</v>
      </c>
      <c r="H44" s="85">
        <v>0</v>
      </c>
      <c r="I44" s="85">
        <v>0</v>
      </c>
      <c r="J44" s="85">
        <v>0</v>
      </c>
      <c r="K44" s="85">
        <v>0</v>
      </c>
      <c r="L44" s="85">
        <v>0</v>
      </c>
      <c r="M44" s="85">
        <v>0</v>
      </c>
      <c r="N44" s="85">
        <v>0</v>
      </c>
      <c r="O44" s="86">
        <v>4254191.08</v>
      </c>
      <c r="P44" s="86">
        <f>SUM(H44:O44)</f>
        <v>4254191.08</v>
      </c>
      <c r="S44" s="13"/>
    </row>
    <row r="45" spans="1:19" s="11" customFormat="1" ht="27" customHeight="1" x14ac:dyDescent="0.25">
      <c r="A45" s="88"/>
      <c r="B45" s="88"/>
      <c r="C45" s="89" t="s">
        <v>69</v>
      </c>
      <c r="D45" s="89"/>
      <c r="E45" s="89"/>
      <c r="F45" s="62"/>
      <c r="G45" s="65"/>
      <c r="H45" s="66">
        <f t="shared" ref="H45:P45" si="12">SUM(H46,H101)</f>
        <v>0</v>
      </c>
      <c r="I45" s="66">
        <f t="shared" si="12"/>
        <v>0</v>
      </c>
      <c r="J45" s="66">
        <f t="shared" si="12"/>
        <v>0</v>
      </c>
      <c r="K45" s="66">
        <f t="shared" si="12"/>
        <v>0</v>
      </c>
      <c r="L45" s="66">
        <f t="shared" si="12"/>
        <v>0</v>
      </c>
      <c r="M45" s="67">
        <f t="shared" si="12"/>
        <v>14999999.99</v>
      </c>
      <c r="N45" s="66">
        <f t="shared" si="12"/>
        <v>0</v>
      </c>
      <c r="O45" s="67">
        <f t="shared" si="12"/>
        <v>2989602778.9700007</v>
      </c>
      <c r="P45" s="67">
        <f t="shared" si="12"/>
        <v>3004602778.960001</v>
      </c>
      <c r="S45" s="17"/>
    </row>
    <row r="46" spans="1:19" s="11" customFormat="1" x14ac:dyDescent="0.25">
      <c r="A46" s="75"/>
      <c r="B46" s="75"/>
      <c r="C46" s="76"/>
      <c r="D46" s="77" t="s">
        <v>70</v>
      </c>
      <c r="E46" s="78" t="s">
        <v>71</v>
      </c>
      <c r="F46" s="76"/>
      <c r="G46" s="90"/>
      <c r="H46" s="80">
        <f t="shared" ref="H46:N46" si="13">SUM(H47:H100)</f>
        <v>0</v>
      </c>
      <c r="I46" s="80">
        <f t="shared" si="13"/>
        <v>0</v>
      </c>
      <c r="J46" s="80">
        <f t="shared" si="13"/>
        <v>0</v>
      </c>
      <c r="K46" s="80">
        <f t="shared" si="13"/>
        <v>0</v>
      </c>
      <c r="L46" s="80">
        <f t="shared" si="13"/>
        <v>0</v>
      </c>
      <c r="M46" s="80">
        <f t="shared" si="13"/>
        <v>0</v>
      </c>
      <c r="N46" s="80">
        <f t="shared" si="13"/>
        <v>0</v>
      </c>
      <c r="O46" s="81">
        <f>SUM(O47:O100)</f>
        <v>721371312.65999997</v>
      </c>
      <c r="P46" s="81">
        <f>SUM(P47:P100)</f>
        <v>721371312.65999997</v>
      </c>
      <c r="S46" s="13"/>
    </row>
    <row r="47" spans="1:19" ht="38.25" x14ac:dyDescent="0.25">
      <c r="A47" s="60"/>
      <c r="B47" s="60"/>
      <c r="C47" s="60"/>
      <c r="D47" s="60"/>
      <c r="E47" s="87" t="s">
        <v>72</v>
      </c>
      <c r="F47" s="62"/>
      <c r="G47" s="63" t="s">
        <v>73</v>
      </c>
      <c r="H47" s="85">
        <v>0</v>
      </c>
      <c r="I47" s="85">
        <v>0</v>
      </c>
      <c r="J47" s="85">
        <v>0</v>
      </c>
      <c r="K47" s="85">
        <v>0</v>
      </c>
      <c r="L47" s="85">
        <v>0</v>
      </c>
      <c r="M47" s="85">
        <v>0</v>
      </c>
      <c r="N47" s="85">
        <v>0</v>
      </c>
      <c r="O47" s="86">
        <v>5729689.9800000004</v>
      </c>
      <c r="P47" s="86">
        <f t="shared" ref="P47:P100" si="14">SUM(H47:O47)</f>
        <v>5729689.9800000004</v>
      </c>
    </row>
    <row r="48" spans="1:19" ht="12.75" customHeight="1" x14ac:dyDescent="0.25">
      <c r="A48" s="60"/>
      <c r="B48" s="60"/>
      <c r="C48" s="60"/>
      <c r="D48" s="60"/>
      <c r="E48" s="87" t="s">
        <v>74</v>
      </c>
      <c r="F48" s="62"/>
      <c r="G48" s="63" t="s">
        <v>75</v>
      </c>
      <c r="H48" s="85">
        <v>0</v>
      </c>
      <c r="I48" s="85">
        <v>0</v>
      </c>
      <c r="J48" s="85">
        <v>0</v>
      </c>
      <c r="K48" s="85">
        <v>0</v>
      </c>
      <c r="L48" s="85">
        <v>0</v>
      </c>
      <c r="M48" s="85">
        <v>0</v>
      </c>
      <c r="N48" s="85">
        <v>0</v>
      </c>
      <c r="O48" s="86">
        <v>17580655.449999999</v>
      </c>
      <c r="P48" s="86">
        <f t="shared" si="14"/>
        <v>17580655.449999999</v>
      </c>
    </row>
    <row r="49" spans="1:16" ht="25.5" x14ac:dyDescent="0.25">
      <c r="A49" s="60"/>
      <c r="B49" s="60"/>
      <c r="C49" s="60"/>
      <c r="D49" s="60"/>
      <c r="E49" s="87" t="s">
        <v>76</v>
      </c>
      <c r="F49" s="62"/>
      <c r="G49" s="63" t="s">
        <v>77</v>
      </c>
      <c r="H49" s="85">
        <v>0</v>
      </c>
      <c r="I49" s="85">
        <v>0</v>
      </c>
      <c r="J49" s="85">
        <v>0</v>
      </c>
      <c r="K49" s="85">
        <v>0</v>
      </c>
      <c r="L49" s="85">
        <v>0</v>
      </c>
      <c r="M49" s="85">
        <v>0</v>
      </c>
      <c r="N49" s="85">
        <v>0</v>
      </c>
      <c r="O49" s="86">
        <v>7065360.9900000002</v>
      </c>
      <c r="P49" s="86">
        <f t="shared" si="14"/>
        <v>7065360.9900000002</v>
      </c>
    </row>
    <row r="50" spans="1:16" ht="12.75" customHeight="1" x14ac:dyDescent="0.25">
      <c r="A50" s="60"/>
      <c r="B50" s="60"/>
      <c r="C50" s="60"/>
      <c r="D50" s="60"/>
      <c r="E50" s="87" t="s">
        <v>78</v>
      </c>
      <c r="F50" s="62"/>
      <c r="G50" s="63" t="s">
        <v>79</v>
      </c>
      <c r="H50" s="85">
        <v>0</v>
      </c>
      <c r="I50" s="85">
        <v>0</v>
      </c>
      <c r="J50" s="85">
        <v>0</v>
      </c>
      <c r="K50" s="85">
        <v>0</v>
      </c>
      <c r="L50" s="85">
        <v>0</v>
      </c>
      <c r="M50" s="85">
        <v>0</v>
      </c>
      <c r="N50" s="85">
        <v>0</v>
      </c>
      <c r="O50" s="86">
        <v>11309251.390000001</v>
      </c>
      <c r="P50" s="86">
        <f t="shared" si="14"/>
        <v>11309251.390000001</v>
      </c>
    </row>
    <row r="51" spans="1:16" ht="25.5" x14ac:dyDescent="0.25">
      <c r="A51" s="60"/>
      <c r="B51" s="60"/>
      <c r="C51" s="60"/>
      <c r="D51" s="60"/>
      <c r="E51" s="87" t="s">
        <v>80</v>
      </c>
      <c r="F51" s="62"/>
      <c r="G51" s="63" t="s">
        <v>81</v>
      </c>
      <c r="H51" s="85">
        <v>0</v>
      </c>
      <c r="I51" s="85">
        <v>0</v>
      </c>
      <c r="J51" s="85">
        <v>0</v>
      </c>
      <c r="K51" s="85">
        <v>0</v>
      </c>
      <c r="L51" s="85">
        <v>0</v>
      </c>
      <c r="M51" s="85">
        <v>0</v>
      </c>
      <c r="N51" s="85">
        <v>0</v>
      </c>
      <c r="O51" s="86">
        <v>16518657.25</v>
      </c>
      <c r="P51" s="86">
        <f t="shared" si="14"/>
        <v>16518657.25</v>
      </c>
    </row>
    <row r="52" spans="1:16" ht="13.5" customHeight="1" x14ac:dyDescent="0.25">
      <c r="A52" s="60"/>
      <c r="B52" s="60"/>
      <c r="C52" s="60"/>
      <c r="D52" s="60"/>
      <c r="E52" s="87" t="s">
        <v>82</v>
      </c>
      <c r="F52" s="62"/>
      <c r="G52" s="63" t="s">
        <v>83</v>
      </c>
      <c r="H52" s="85">
        <v>0</v>
      </c>
      <c r="I52" s="85">
        <v>0</v>
      </c>
      <c r="J52" s="85">
        <v>0</v>
      </c>
      <c r="K52" s="85">
        <v>0</v>
      </c>
      <c r="L52" s="85">
        <v>0</v>
      </c>
      <c r="M52" s="85">
        <v>0</v>
      </c>
      <c r="N52" s="85">
        <v>0</v>
      </c>
      <c r="O52" s="86">
        <v>191495881.90000001</v>
      </c>
      <c r="P52" s="86">
        <f t="shared" si="14"/>
        <v>191495881.90000001</v>
      </c>
    </row>
    <row r="53" spans="1:16" x14ac:dyDescent="0.25">
      <c r="A53" s="60"/>
      <c r="B53" s="60"/>
      <c r="C53" s="60"/>
      <c r="D53" s="60"/>
      <c r="E53" s="87" t="s">
        <v>84</v>
      </c>
      <c r="F53" s="62"/>
      <c r="G53" s="63" t="s">
        <v>85</v>
      </c>
      <c r="H53" s="85">
        <v>0</v>
      </c>
      <c r="I53" s="85">
        <v>0</v>
      </c>
      <c r="J53" s="85">
        <v>0</v>
      </c>
      <c r="K53" s="85">
        <v>0</v>
      </c>
      <c r="L53" s="85">
        <v>0</v>
      </c>
      <c r="M53" s="85">
        <v>0</v>
      </c>
      <c r="N53" s="85">
        <v>0</v>
      </c>
      <c r="O53" s="86">
        <v>18664890.34</v>
      </c>
      <c r="P53" s="86">
        <f t="shared" si="14"/>
        <v>18664890.34</v>
      </c>
    </row>
    <row r="54" spans="1:16" x14ac:dyDescent="0.25">
      <c r="A54" s="60"/>
      <c r="B54" s="60"/>
      <c r="C54" s="60"/>
      <c r="D54" s="60"/>
      <c r="E54" s="87" t="s">
        <v>86</v>
      </c>
      <c r="F54" s="62"/>
      <c r="G54" s="63" t="s">
        <v>87</v>
      </c>
      <c r="H54" s="85">
        <v>0</v>
      </c>
      <c r="I54" s="85">
        <v>0</v>
      </c>
      <c r="J54" s="85">
        <v>0</v>
      </c>
      <c r="K54" s="85">
        <v>0</v>
      </c>
      <c r="L54" s="85">
        <v>0</v>
      </c>
      <c r="M54" s="85">
        <v>0</v>
      </c>
      <c r="N54" s="85">
        <v>0</v>
      </c>
      <c r="O54" s="86">
        <v>22792180.109999999</v>
      </c>
      <c r="P54" s="86">
        <f t="shared" si="14"/>
        <v>22792180.109999999</v>
      </c>
    </row>
    <row r="55" spans="1:16" ht="25.5" x14ac:dyDescent="0.25">
      <c r="A55" s="60"/>
      <c r="B55" s="60"/>
      <c r="C55" s="60"/>
      <c r="D55" s="60"/>
      <c r="E55" s="87" t="s">
        <v>88</v>
      </c>
      <c r="F55" s="62"/>
      <c r="G55" s="63" t="s">
        <v>89</v>
      </c>
      <c r="H55" s="85">
        <v>0</v>
      </c>
      <c r="I55" s="85">
        <v>0</v>
      </c>
      <c r="J55" s="85">
        <v>0</v>
      </c>
      <c r="K55" s="85">
        <v>0</v>
      </c>
      <c r="L55" s="85">
        <v>0</v>
      </c>
      <c r="M55" s="85">
        <v>0</v>
      </c>
      <c r="N55" s="85">
        <v>0</v>
      </c>
      <c r="O55" s="86">
        <v>11574731.4</v>
      </c>
      <c r="P55" s="86">
        <f t="shared" si="14"/>
        <v>11574731.4</v>
      </c>
    </row>
    <row r="56" spans="1:16" ht="25.5" x14ac:dyDescent="0.25">
      <c r="A56" s="60"/>
      <c r="B56" s="60"/>
      <c r="C56" s="60"/>
      <c r="D56" s="60"/>
      <c r="E56" s="87" t="s">
        <v>90</v>
      </c>
      <c r="F56" s="62"/>
      <c r="G56" s="63" t="s">
        <v>91</v>
      </c>
      <c r="H56" s="85">
        <v>0</v>
      </c>
      <c r="I56" s="85">
        <v>0</v>
      </c>
      <c r="J56" s="85">
        <v>0</v>
      </c>
      <c r="K56" s="85">
        <v>0</v>
      </c>
      <c r="L56" s="85">
        <v>0</v>
      </c>
      <c r="M56" s="85">
        <v>0</v>
      </c>
      <c r="N56" s="85">
        <v>0</v>
      </c>
      <c r="O56" s="86">
        <v>10081450.68</v>
      </c>
      <c r="P56" s="86">
        <f t="shared" si="14"/>
        <v>10081450.68</v>
      </c>
    </row>
    <row r="57" spans="1:16" ht="25.5" x14ac:dyDescent="0.25">
      <c r="A57" s="60"/>
      <c r="B57" s="60"/>
      <c r="C57" s="60"/>
      <c r="D57" s="60"/>
      <c r="E57" s="87" t="s">
        <v>92</v>
      </c>
      <c r="F57" s="62"/>
      <c r="G57" s="63" t="s">
        <v>93</v>
      </c>
      <c r="H57" s="85">
        <v>0</v>
      </c>
      <c r="I57" s="85">
        <v>0</v>
      </c>
      <c r="J57" s="85">
        <v>0</v>
      </c>
      <c r="K57" s="85">
        <v>0</v>
      </c>
      <c r="L57" s="85">
        <v>0</v>
      </c>
      <c r="M57" s="85">
        <v>0</v>
      </c>
      <c r="N57" s="85">
        <v>0</v>
      </c>
      <c r="O57" s="86">
        <v>11926683.380000001</v>
      </c>
      <c r="P57" s="86">
        <f t="shared" si="14"/>
        <v>11926683.380000001</v>
      </c>
    </row>
    <row r="58" spans="1:16" ht="50.25" customHeight="1" x14ac:dyDescent="0.25">
      <c r="A58" s="60"/>
      <c r="B58" s="60"/>
      <c r="C58" s="60"/>
      <c r="D58" s="60"/>
      <c r="E58" s="87" t="s">
        <v>94</v>
      </c>
      <c r="F58" s="62"/>
      <c r="G58" s="63" t="s">
        <v>33</v>
      </c>
      <c r="H58" s="85">
        <v>0</v>
      </c>
      <c r="I58" s="85">
        <v>0</v>
      </c>
      <c r="J58" s="85">
        <v>0</v>
      </c>
      <c r="K58" s="85">
        <v>0</v>
      </c>
      <c r="L58" s="85">
        <v>0</v>
      </c>
      <c r="M58" s="85">
        <v>0</v>
      </c>
      <c r="N58" s="85">
        <v>0</v>
      </c>
      <c r="O58" s="86">
        <v>14092005.57</v>
      </c>
      <c r="P58" s="86">
        <f t="shared" si="14"/>
        <v>14092005.57</v>
      </c>
    </row>
    <row r="59" spans="1:16" ht="51" x14ac:dyDescent="0.25">
      <c r="A59" s="60"/>
      <c r="B59" s="60"/>
      <c r="C59" s="60"/>
      <c r="D59" s="60"/>
      <c r="E59" s="87" t="s">
        <v>95</v>
      </c>
      <c r="F59" s="62"/>
      <c r="G59" s="63" t="s">
        <v>96</v>
      </c>
      <c r="H59" s="85">
        <v>0</v>
      </c>
      <c r="I59" s="85">
        <v>0</v>
      </c>
      <c r="J59" s="85">
        <v>0</v>
      </c>
      <c r="K59" s="85">
        <v>0</v>
      </c>
      <c r="L59" s="85">
        <v>0</v>
      </c>
      <c r="M59" s="85">
        <v>0</v>
      </c>
      <c r="N59" s="85">
        <v>0</v>
      </c>
      <c r="O59" s="86">
        <v>4664182.82</v>
      </c>
      <c r="P59" s="86">
        <f t="shared" si="14"/>
        <v>4664182.82</v>
      </c>
    </row>
    <row r="60" spans="1:16" ht="51" x14ac:dyDescent="0.25">
      <c r="A60" s="60"/>
      <c r="B60" s="60"/>
      <c r="C60" s="60"/>
      <c r="D60" s="60"/>
      <c r="E60" s="87" t="s">
        <v>97</v>
      </c>
      <c r="F60" s="62"/>
      <c r="G60" s="63" t="s">
        <v>96</v>
      </c>
      <c r="H60" s="85">
        <v>0</v>
      </c>
      <c r="I60" s="85">
        <v>0</v>
      </c>
      <c r="J60" s="85">
        <v>0</v>
      </c>
      <c r="K60" s="85">
        <v>0</v>
      </c>
      <c r="L60" s="85">
        <v>0</v>
      </c>
      <c r="M60" s="85">
        <v>0</v>
      </c>
      <c r="N60" s="85">
        <v>0</v>
      </c>
      <c r="O60" s="86">
        <v>3098793.08</v>
      </c>
      <c r="P60" s="86">
        <f t="shared" si="14"/>
        <v>3098793.08</v>
      </c>
    </row>
    <row r="61" spans="1:16" ht="38.25" x14ac:dyDescent="0.25">
      <c r="A61" s="60"/>
      <c r="B61" s="60"/>
      <c r="C61" s="60"/>
      <c r="D61" s="60"/>
      <c r="E61" s="87" t="s">
        <v>98</v>
      </c>
      <c r="F61" s="62"/>
      <c r="G61" s="63" t="s">
        <v>99</v>
      </c>
      <c r="H61" s="85">
        <v>0</v>
      </c>
      <c r="I61" s="85">
        <v>0</v>
      </c>
      <c r="J61" s="85">
        <v>0</v>
      </c>
      <c r="K61" s="85">
        <v>0</v>
      </c>
      <c r="L61" s="85">
        <v>0</v>
      </c>
      <c r="M61" s="85">
        <v>0</v>
      </c>
      <c r="N61" s="85">
        <v>0</v>
      </c>
      <c r="O61" s="86">
        <v>3660556.25</v>
      </c>
      <c r="P61" s="86">
        <f t="shared" si="14"/>
        <v>3660556.25</v>
      </c>
    </row>
    <row r="62" spans="1:16" ht="38.25" x14ac:dyDescent="0.25">
      <c r="A62" s="60"/>
      <c r="B62" s="60"/>
      <c r="C62" s="60"/>
      <c r="D62" s="60"/>
      <c r="E62" s="87" t="s">
        <v>100</v>
      </c>
      <c r="F62" s="62"/>
      <c r="G62" s="63" t="s">
        <v>99</v>
      </c>
      <c r="H62" s="85">
        <v>0</v>
      </c>
      <c r="I62" s="85">
        <v>0</v>
      </c>
      <c r="J62" s="85">
        <v>0</v>
      </c>
      <c r="K62" s="85">
        <v>0</v>
      </c>
      <c r="L62" s="85">
        <v>0</v>
      </c>
      <c r="M62" s="85">
        <v>0</v>
      </c>
      <c r="N62" s="85">
        <v>0</v>
      </c>
      <c r="O62" s="86">
        <v>3707043.97</v>
      </c>
      <c r="P62" s="86">
        <f t="shared" si="14"/>
        <v>3707043.97</v>
      </c>
    </row>
    <row r="63" spans="1:16" ht="38.25" x14ac:dyDescent="0.25">
      <c r="A63" s="60"/>
      <c r="B63" s="60"/>
      <c r="C63" s="60"/>
      <c r="D63" s="60"/>
      <c r="E63" s="87" t="s">
        <v>101</v>
      </c>
      <c r="F63" s="62"/>
      <c r="G63" s="63" t="s">
        <v>99</v>
      </c>
      <c r="H63" s="85">
        <v>0</v>
      </c>
      <c r="I63" s="85">
        <v>0</v>
      </c>
      <c r="J63" s="85">
        <v>0</v>
      </c>
      <c r="K63" s="85">
        <v>0</v>
      </c>
      <c r="L63" s="85">
        <v>0</v>
      </c>
      <c r="M63" s="85">
        <v>0</v>
      </c>
      <c r="N63" s="85">
        <v>0</v>
      </c>
      <c r="O63" s="86">
        <v>1952081.55</v>
      </c>
      <c r="P63" s="86">
        <f t="shared" si="14"/>
        <v>1952081.55</v>
      </c>
    </row>
    <row r="64" spans="1:16" ht="38.25" x14ac:dyDescent="0.25">
      <c r="A64" s="35"/>
      <c r="B64" s="35"/>
      <c r="C64" s="35"/>
      <c r="D64" s="35"/>
      <c r="E64" s="36" t="s">
        <v>102</v>
      </c>
      <c r="F64" s="37"/>
      <c r="G64" s="38" t="s">
        <v>31</v>
      </c>
      <c r="H64" s="39">
        <v>0</v>
      </c>
      <c r="I64" s="39">
        <v>0</v>
      </c>
      <c r="J64" s="39">
        <v>0</v>
      </c>
      <c r="K64" s="39">
        <v>0</v>
      </c>
      <c r="L64" s="39">
        <v>0</v>
      </c>
      <c r="M64" s="39">
        <v>0</v>
      </c>
      <c r="N64" s="39">
        <v>0</v>
      </c>
      <c r="O64" s="40">
        <v>29146594.219999999</v>
      </c>
      <c r="P64" s="40">
        <f t="shared" si="14"/>
        <v>29146594.219999999</v>
      </c>
    </row>
    <row r="65" spans="1:16" ht="51" x14ac:dyDescent="0.25">
      <c r="A65" s="60"/>
      <c r="B65" s="60"/>
      <c r="C65" s="60"/>
      <c r="D65" s="60"/>
      <c r="E65" s="87" t="s">
        <v>103</v>
      </c>
      <c r="F65" s="62"/>
      <c r="G65" s="63" t="s">
        <v>104</v>
      </c>
      <c r="H65" s="85">
        <v>0</v>
      </c>
      <c r="I65" s="85">
        <v>0</v>
      </c>
      <c r="J65" s="85">
        <v>0</v>
      </c>
      <c r="K65" s="85">
        <v>0</v>
      </c>
      <c r="L65" s="85">
        <v>0</v>
      </c>
      <c r="M65" s="85">
        <v>0</v>
      </c>
      <c r="N65" s="85">
        <v>0</v>
      </c>
      <c r="O65" s="86">
        <v>7018831.5599999996</v>
      </c>
      <c r="P65" s="86">
        <f t="shared" si="14"/>
        <v>7018831.5599999996</v>
      </c>
    </row>
    <row r="66" spans="1:16" ht="38.25" x14ac:dyDescent="0.25">
      <c r="A66" s="60"/>
      <c r="B66" s="60"/>
      <c r="C66" s="60"/>
      <c r="D66" s="60"/>
      <c r="E66" s="87" t="s">
        <v>105</v>
      </c>
      <c r="F66" s="62"/>
      <c r="G66" s="63" t="s">
        <v>33</v>
      </c>
      <c r="H66" s="85">
        <v>0</v>
      </c>
      <c r="I66" s="85">
        <v>0</v>
      </c>
      <c r="J66" s="85">
        <v>0</v>
      </c>
      <c r="K66" s="85">
        <v>0</v>
      </c>
      <c r="L66" s="85">
        <v>0</v>
      </c>
      <c r="M66" s="85">
        <v>0</v>
      </c>
      <c r="N66" s="85">
        <v>0</v>
      </c>
      <c r="O66" s="86">
        <v>3983265.93</v>
      </c>
      <c r="P66" s="86">
        <f t="shared" si="14"/>
        <v>3983265.93</v>
      </c>
    </row>
    <row r="67" spans="1:16" ht="38.25" x14ac:dyDescent="0.25">
      <c r="A67" s="60"/>
      <c r="B67" s="60"/>
      <c r="C67" s="60"/>
      <c r="D67" s="60"/>
      <c r="E67" s="87" t="s">
        <v>106</v>
      </c>
      <c r="F67" s="62"/>
      <c r="G67" s="63" t="s">
        <v>33</v>
      </c>
      <c r="H67" s="85">
        <v>0</v>
      </c>
      <c r="I67" s="85">
        <v>0</v>
      </c>
      <c r="J67" s="85">
        <v>0</v>
      </c>
      <c r="K67" s="85">
        <v>0</v>
      </c>
      <c r="L67" s="85">
        <v>0</v>
      </c>
      <c r="M67" s="85">
        <v>0</v>
      </c>
      <c r="N67" s="85">
        <v>0</v>
      </c>
      <c r="O67" s="86">
        <v>7996100.21</v>
      </c>
      <c r="P67" s="86">
        <f t="shared" si="14"/>
        <v>7996100.21</v>
      </c>
    </row>
    <row r="68" spans="1:16" ht="51" x14ac:dyDescent="0.25">
      <c r="A68" s="60"/>
      <c r="B68" s="60"/>
      <c r="C68" s="60"/>
      <c r="D68" s="60"/>
      <c r="E68" s="87" t="s">
        <v>107</v>
      </c>
      <c r="F68" s="62"/>
      <c r="G68" s="63" t="s">
        <v>33</v>
      </c>
      <c r="H68" s="85">
        <v>0</v>
      </c>
      <c r="I68" s="85">
        <v>0</v>
      </c>
      <c r="J68" s="85">
        <v>0</v>
      </c>
      <c r="K68" s="85">
        <v>0</v>
      </c>
      <c r="L68" s="85">
        <v>0</v>
      </c>
      <c r="M68" s="85">
        <v>0</v>
      </c>
      <c r="N68" s="85">
        <v>0</v>
      </c>
      <c r="O68" s="86">
        <v>8535003.5500000007</v>
      </c>
      <c r="P68" s="86">
        <f t="shared" si="14"/>
        <v>8535003.5500000007</v>
      </c>
    </row>
    <row r="69" spans="1:16" ht="38.25" x14ac:dyDescent="0.25">
      <c r="A69" s="60"/>
      <c r="B69" s="60"/>
      <c r="C69" s="60"/>
      <c r="D69" s="60"/>
      <c r="E69" s="87" t="s">
        <v>108</v>
      </c>
      <c r="F69" s="62"/>
      <c r="G69" s="63" t="s">
        <v>109</v>
      </c>
      <c r="H69" s="85">
        <v>0</v>
      </c>
      <c r="I69" s="85">
        <v>0</v>
      </c>
      <c r="J69" s="85">
        <v>0</v>
      </c>
      <c r="K69" s="85">
        <v>0</v>
      </c>
      <c r="L69" s="85">
        <v>0</v>
      </c>
      <c r="M69" s="85">
        <v>0</v>
      </c>
      <c r="N69" s="85">
        <v>0</v>
      </c>
      <c r="O69" s="86">
        <v>8898933.3499999996</v>
      </c>
      <c r="P69" s="86">
        <f t="shared" si="14"/>
        <v>8898933.3499999996</v>
      </c>
    </row>
    <row r="70" spans="1:16" ht="38.25" x14ac:dyDescent="0.25">
      <c r="A70" s="60"/>
      <c r="B70" s="60"/>
      <c r="C70" s="60"/>
      <c r="D70" s="60"/>
      <c r="E70" s="87" t="s">
        <v>110</v>
      </c>
      <c r="F70" s="62"/>
      <c r="G70" s="63" t="s">
        <v>111</v>
      </c>
      <c r="H70" s="85">
        <v>0</v>
      </c>
      <c r="I70" s="85">
        <v>0</v>
      </c>
      <c r="J70" s="85">
        <v>0</v>
      </c>
      <c r="K70" s="85">
        <v>0</v>
      </c>
      <c r="L70" s="85">
        <v>0</v>
      </c>
      <c r="M70" s="85">
        <v>0</v>
      </c>
      <c r="N70" s="85">
        <v>0</v>
      </c>
      <c r="O70" s="86">
        <v>1800596.44</v>
      </c>
      <c r="P70" s="86">
        <f t="shared" si="14"/>
        <v>1800596.44</v>
      </c>
    </row>
    <row r="71" spans="1:16" ht="27" customHeight="1" x14ac:dyDescent="0.25">
      <c r="A71" s="60"/>
      <c r="B71" s="60"/>
      <c r="C71" s="60"/>
      <c r="D71" s="60"/>
      <c r="E71" s="87" t="s">
        <v>112</v>
      </c>
      <c r="F71" s="62"/>
      <c r="G71" s="63" t="s">
        <v>113</v>
      </c>
      <c r="H71" s="85">
        <v>0</v>
      </c>
      <c r="I71" s="85">
        <v>0</v>
      </c>
      <c r="J71" s="85">
        <v>0</v>
      </c>
      <c r="K71" s="85">
        <v>0</v>
      </c>
      <c r="L71" s="85">
        <v>0</v>
      </c>
      <c r="M71" s="85">
        <v>0</v>
      </c>
      <c r="N71" s="85">
        <v>0</v>
      </c>
      <c r="O71" s="86">
        <v>9910139.2799999993</v>
      </c>
      <c r="P71" s="86">
        <f t="shared" si="14"/>
        <v>9910139.2799999993</v>
      </c>
    </row>
    <row r="72" spans="1:16" ht="27" customHeight="1" x14ac:dyDescent="0.25">
      <c r="A72" s="60"/>
      <c r="B72" s="60"/>
      <c r="C72" s="60"/>
      <c r="D72" s="60"/>
      <c r="E72" s="87" t="s">
        <v>114</v>
      </c>
      <c r="F72" s="62"/>
      <c r="G72" s="63" t="s">
        <v>115</v>
      </c>
      <c r="H72" s="85">
        <v>0</v>
      </c>
      <c r="I72" s="85">
        <v>0</v>
      </c>
      <c r="J72" s="85">
        <v>0</v>
      </c>
      <c r="K72" s="85">
        <v>0</v>
      </c>
      <c r="L72" s="85">
        <v>0</v>
      </c>
      <c r="M72" s="85">
        <v>0</v>
      </c>
      <c r="N72" s="85">
        <v>0</v>
      </c>
      <c r="O72" s="86">
        <v>7796966.0800000001</v>
      </c>
      <c r="P72" s="86">
        <f t="shared" si="14"/>
        <v>7796966.0800000001</v>
      </c>
    </row>
    <row r="73" spans="1:16" ht="38.25" x14ac:dyDescent="0.25">
      <c r="A73" s="60"/>
      <c r="B73" s="60"/>
      <c r="C73" s="60"/>
      <c r="D73" s="60"/>
      <c r="E73" s="87" t="s">
        <v>116</v>
      </c>
      <c r="F73" s="62"/>
      <c r="G73" s="63" t="s">
        <v>115</v>
      </c>
      <c r="H73" s="85">
        <v>0</v>
      </c>
      <c r="I73" s="85">
        <v>0</v>
      </c>
      <c r="J73" s="85">
        <v>0</v>
      </c>
      <c r="K73" s="85">
        <v>0</v>
      </c>
      <c r="L73" s="85">
        <v>0</v>
      </c>
      <c r="M73" s="85">
        <v>0</v>
      </c>
      <c r="N73" s="85">
        <v>0</v>
      </c>
      <c r="O73" s="86">
        <v>2254828.33</v>
      </c>
      <c r="P73" s="86">
        <f t="shared" si="14"/>
        <v>2254828.33</v>
      </c>
    </row>
    <row r="74" spans="1:16" ht="38.25" x14ac:dyDescent="0.25">
      <c r="A74" s="60"/>
      <c r="B74" s="60"/>
      <c r="C74" s="60"/>
      <c r="D74" s="60"/>
      <c r="E74" s="87" t="s">
        <v>117</v>
      </c>
      <c r="F74" s="62"/>
      <c r="G74" s="63" t="s">
        <v>118</v>
      </c>
      <c r="H74" s="85">
        <v>0</v>
      </c>
      <c r="I74" s="85">
        <v>0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6">
        <v>8093956.5700000003</v>
      </c>
      <c r="P74" s="86">
        <f t="shared" si="14"/>
        <v>8093956.5700000003</v>
      </c>
    </row>
    <row r="75" spans="1:16" ht="38.25" x14ac:dyDescent="0.25">
      <c r="A75" s="60"/>
      <c r="B75" s="60"/>
      <c r="C75" s="60"/>
      <c r="D75" s="60"/>
      <c r="E75" s="87" t="s">
        <v>119</v>
      </c>
      <c r="F75" s="62"/>
      <c r="G75" s="63" t="s">
        <v>33</v>
      </c>
      <c r="H75" s="85">
        <v>0</v>
      </c>
      <c r="I75" s="85">
        <v>0</v>
      </c>
      <c r="J75" s="85">
        <v>0</v>
      </c>
      <c r="K75" s="85">
        <v>0</v>
      </c>
      <c r="L75" s="85">
        <v>0</v>
      </c>
      <c r="M75" s="85">
        <v>0</v>
      </c>
      <c r="N75" s="85">
        <v>0</v>
      </c>
      <c r="O75" s="86">
        <v>8446308.6400000006</v>
      </c>
      <c r="P75" s="86">
        <f t="shared" si="14"/>
        <v>8446308.6400000006</v>
      </c>
    </row>
    <row r="76" spans="1:16" ht="38.25" x14ac:dyDescent="0.25">
      <c r="A76" s="60"/>
      <c r="B76" s="60"/>
      <c r="C76" s="60"/>
      <c r="D76" s="60"/>
      <c r="E76" s="87" t="s">
        <v>120</v>
      </c>
      <c r="F76" s="62"/>
      <c r="G76" s="63" t="s">
        <v>104</v>
      </c>
      <c r="H76" s="85">
        <v>0</v>
      </c>
      <c r="I76" s="85">
        <v>0</v>
      </c>
      <c r="J76" s="85">
        <v>0</v>
      </c>
      <c r="K76" s="85">
        <v>0</v>
      </c>
      <c r="L76" s="85">
        <v>0</v>
      </c>
      <c r="M76" s="85">
        <v>0</v>
      </c>
      <c r="N76" s="85">
        <v>0</v>
      </c>
      <c r="O76" s="86">
        <v>1354421.45</v>
      </c>
      <c r="P76" s="86">
        <f t="shared" si="14"/>
        <v>1354421.45</v>
      </c>
    </row>
    <row r="77" spans="1:16" ht="13.5" customHeight="1" x14ac:dyDescent="0.25">
      <c r="A77" s="60"/>
      <c r="B77" s="60"/>
      <c r="C77" s="60"/>
      <c r="D77" s="60"/>
      <c r="E77" s="87" t="s">
        <v>121</v>
      </c>
      <c r="F77" s="62"/>
      <c r="G77" s="63" t="s">
        <v>122</v>
      </c>
      <c r="H77" s="85">
        <v>0</v>
      </c>
      <c r="I77" s="85">
        <v>0</v>
      </c>
      <c r="J77" s="85">
        <v>0</v>
      </c>
      <c r="K77" s="85">
        <v>0</v>
      </c>
      <c r="L77" s="85">
        <v>0</v>
      </c>
      <c r="M77" s="85">
        <v>0</v>
      </c>
      <c r="N77" s="85">
        <v>0</v>
      </c>
      <c r="O77" s="86">
        <v>5864036.8600000003</v>
      </c>
      <c r="P77" s="86">
        <f t="shared" si="14"/>
        <v>5864036.8600000003</v>
      </c>
    </row>
    <row r="78" spans="1:16" ht="38.25" x14ac:dyDescent="0.25">
      <c r="A78" s="60"/>
      <c r="B78" s="60"/>
      <c r="C78" s="60"/>
      <c r="D78" s="60"/>
      <c r="E78" s="87" t="s">
        <v>123</v>
      </c>
      <c r="F78" s="62"/>
      <c r="G78" s="63" t="s">
        <v>124</v>
      </c>
      <c r="H78" s="85">
        <v>0</v>
      </c>
      <c r="I78" s="85">
        <v>0</v>
      </c>
      <c r="J78" s="85">
        <v>0</v>
      </c>
      <c r="K78" s="85">
        <v>0</v>
      </c>
      <c r="L78" s="85">
        <v>0</v>
      </c>
      <c r="M78" s="85">
        <v>0</v>
      </c>
      <c r="N78" s="85">
        <v>0</v>
      </c>
      <c r="O78" s="86">
        <v>3285000</v>
      </c>
      <c r="P78" s="86">
        <f t="shared" si="14"/>
        <v>3285000</v>
      </c>
    </row>
    <row r="79" spans="1:16" ht="27" customHeight="1" x14ac:dyDescent="0.25">
      <c r="A79" s="60"/>
      <c r="B79" s="60"/>
      <c r="C79" s="60"/>
      <c r="D79" s="60"/>
      <c r="E79" s="87" t="s">
        <v>125</v>
      </c>
      <c r="F79" s="62"/>
      <c r="G79" s="63" t="s">
        <v>126</v>
      </c>
      <c r="H79" s="85">
        <v>0</v>
      </c>
      <c r="I79" s="85">
        <v>0</v>
      </c>
      <c r="J79" s="85">
        <v>0</v>
      </c>
      <c r="K79" s="85">
        <v>0</v>
      </c>
      <c r="L79" s="85">
        <v>0</v>
      </c>
      <c r="M79" s="85">
        <v>0</v>
      </c>
      <c r="N79" s="85">
        <v>0</v>
      </c>
      <c r="O79" s="86">
        <v>7666055.6100000003</v>
      </c>
      <c r="P79" s="86">
        <f t="shared" si="14"/>
        <v>7666055.6100000003</v>
      </c>
    </row>
    <row r="80" spans="1:16" ht="25.5" x14ac:dyDescent="0.25">
      <c r="A80" s="60"/>
      <c r="B80" s="60"/>
      <c r="C80" s="60"/>
      <c r="D80" s="60"/>
      <c r="E80" s="87" t="s">
        <v>127</v>
      </c>
      <c r="F80" s="62"/>
      <c r="G80" s="63" t="s">
        <v>128</v>
      </c>
      <c r="H80" s="85">
        <v>0</v>
      </c>
      <c r="I80" s="85">
        <v>0</v>
      </c>
      <c r="J80" s="85">
        <v>0</v>
      </c>
      <c r="K80" s="85">
        <v>0</v>
      </c>
      <c r="L80" s="85">
        <v>0</v>
      </c>
      <c r="M80" s="85">
        <v>0</v>
      </c>
      <c r="N80" s="85">
        <v>0</v>
      </c>
      <c r="O80" s="86">
        <v>8699716.5199999996</v>
      </c>
      <c r="P80" s="86">
        <f t="shared" si="14"/>
        <v>8699716.5199999996</v>
      </c>
    </row>
    <row r="81" spans="1:16" ht="25.5" x14ac:dyDescent="0.25">
      <c r="A81" s="60"/>
      <c r="B81" s="60"/>
      <c r="C81" s="60"/>
      <c r="D81" s="60"/>
      <c r="E81" s="87" t="s">
        <v>129</v>
      </c>
      <c r="F81" s="62"/>
      <c r="G81" s="63" t="s">
        <v>130</v>
      </c>
      <c r="H81" s="85">
        <v>0</v>
      </c>
      <c r="I81" s="85">
        <v>0</v>
      </c>
      <c r="J81" s="85">
        <v>0</v>
      </c>
      <c r="K81" s="85">
        <v>0</v>
      </c>
      <c r="L81" s="85">
        <v>0</v>
      </c>
      <c r="M81" s="85">
        <v>0</v>
      </c>
      <c r="N81" s="85">
        <v>0</v>
      </c>
      <c r="O81" s="86">
        <v>3167758.18</v>
      </c>
      <c r="P81" s="86">
        <f t="shared" si="14"/>
        <v>3167758.18</v>
      </c>
    </row>
    <row r="82" spans="1:16" ht="25.5" x14ac:dyDescent="0.25">
      <c r="A82" s="60"/>
      <c r="B82" s="60"/>
      <c r="C82" s="60"/>
      <c r="D82" s="60"/>
      <c r="E82" s="87" t="s">
        <v>131</v>
      </c>
      <c r="F82" s="62"/>
      <c r="G82" s="63" t="s">
        <v>128</v>
      </c>
      <c r="H82" s="85">
        <v>0</v>
      </c>
      <c r="I82" s="85">
        <v>0</v>
      </c>
      <c r="J82" s="85">
        <v>0</v>
      </c>
      <c r="K82" s="85">
        <v>0</v>
      </c>
      <c r="L82" s="85">
        <v>0</v>
      </c>
      <c r="M82" s="85">
        <v>0</v>
      </c>
      <c r="N82" s="85">
        <v>0</v>
      </c>
      <c r="O82" s="86">
        <v>4170385.8</v>
      </c>
      <c r="P82" s="86">
        <f t="shared" si="14"/>
        <v>4170385.8</v>
      </c>
    </row>
    <row r="83" spans="1:16" ht="25.5" x14ac:dyDescent="0.25">
      <c r="A83" s="60"/>
      <c r="B83" s="60"/>
      <c r="C83" s="60"/>
      <c r="D83" s="60"/>
      <c r="E83" s="87" t="s">
        <v>132</v>
      </c>
      <c r="F83" s="62"/>
      <c r="G83" s="63" t="s">
        <v>133</v>
      </c>
      <c r="H83" s="85">
        <v>0</v>
      </c>
      <c r="I83" s="85">
        <v>0</v>
      </c>
      <c r="J83" s="85">
        <v>0</v>
      </c>
      <c r="K83" s="85">
        <v>0</v>
      </c>
      <c r="L83" s="85">
        <v>0</v>
      </c>
      <c r="M83" s="85">
        <v>0</v>
      </c>
      <c r="N83" s="85">
        <v>0</v>
      </c>
      <c r="O83" s="86">
        <v>6985716.4100000001</v>
      </c>
      <c r="P83" s="86">
        <f t="shared" si="14"/>
        <v>6985716.4100000001</v>
      </c>
    </row>
    <row r="84" spans="1:16" ht="25.5" x14ac:dyDescent="0.25">
      <c r="A84" s="60"/>
      <c r="B84" s="60"/>
      <c r="C84" s="60"/>
      <c r="D84" s="60"/>
      <c r="E84" s="87" t="s">
        <v>134</v>
      </c>
      <c r="F84" s="62"/>
      <c r="G84" s="63" t="s">
        <v>57</v>
      </c>
      <c r="H84" s="85">
        <v>0</v>
      </c>
      <c r="I84" s="85">
        <v>0</v>
      </c>
      <c r="J84" s="85">
        <v>0</v>
      </c>
      <c r="K84" s="85">
        <v>0</v>
      </c>
      <c r="L84" s="85">
        <v>0</v>
      </c>
      <c r="M84" s="85">
        <v>0</v>
      </c>
      <c r="N84" s="85">
        <v>0</v>
      </c>
      <c r="O84" s="86">
        <v>3967187.79</v>
      </c>
      <c r="P84" s="86">
        <f t="shared" si="14"/>
        <v>3967187.79</v>
      </c>
    </row>
    <row r="85" spans="1:16" ht="25.5" x14ac:dyDescent="0.25">
      <c r="A85" s="60"/>
      <c r="B85" s="60"/>
      <c r="C85" s="60"/>
      <c r="D85" s="60"/>
      <c r="E85" s="87" t="s">
        <v>135</v>
      </c>
      <c r="F85" s="62"/>
      <c r="G85" s="63" t="s">
        <v>136</v>
      </c>
      <c r="H85" s="85">
        <v>0</v>
      </c>
      <c r="I85" s="85">
        <v>0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  <c r="O85" s="86">
        <v>7252852.1500000004</v>
      </c>
      <c r="P85" s="86">
        <f t="shared" si="14"/>
        <v>7252852.1500000004</v>
      </c>
    </row>
    <row r="86" spans="1:16" ht="25.5" x14ac:dyDescent="0.25">
      <c r="A86" s="60"/>
      <c r="B86" s="60"/>
      <c r="C86" s="60"/>
      <c r="D86" s="60"/>
      <c r="E86" s="87" t="s">
        <v>137</v>
      </c>
      <c r="F86" s="62"/>
      <c r="G86" s="63" t="s">
        <v>138</v>
      </c>
      <c r="H86" s="85">
        <v>0</v>
      </c>
      <c r="I86" s="85">
        <v>0</v>
      </c>
      <c r="J86" s="85">
        <v>0</v>
      </c>
      <c r="K86" s="85">
        <v>0</v>
      </c>
      <c r="L86" s="85">
        <v>0</v>
      </c>
      <c r="M86" s="85">
        <v>0</v>
      </c>
      <c r="N86" s="85">
        <v>0</v>
      </c>
      <c r="O86" s="86">
        <v>5235457.51</v>
      </c>
      <c r="P86" s="86">
        <f t="shared" si="14"/>
        <v>5235457.51</v>
      </c>
    </row>
    <row r="87" spans="1:16" ht="25.5" x14ac:dyDescent="0.25">
      <c r="A87" s="60"/>
      <c r="B87" s="60"/>
      <c r="C87" s="60"/>
      <c r="D87" s="60"/>
      <c r="E87" s="87" t="s">
        <v>139</v>
      </c>
      <c r="F87" s="62"/>
      <c r="G87" s="63" t="s">
        <v>38</v>
      </c>
      <c r="H87" s="85">
        <v>0</v>
      </c>
      <c r="I87" s="85">
        <v>0</v>
      </c>
      <c r="J87" s="85">
        <v>0</v>
      </c>
      <c r="K87" s="85">
        <v>0</v>
      </c>
      <c r="L87" s="85">
        <v>0</v>
      </c>
      <c r="M87" s="85">
        <v>0</v>
      </c>
      <c r="N87" s="85">
        <v>0</v>
      </c>
      <c r="O87" s="86">
        <v>7117663.1500000004</v>
      </c>
      <c r="P87" s="86">
        <f t="shared" si="14"/>
        <v>7117663.1500000004</v>
      </c>
    </row>
    <row r="88" spans="1:16" ht="25.5" x14ac:dyDescent="0.25">
      <c r="A88" s="60"/>
      <c r="B88" s="60"/>
      <c r="C88" s="60"/>
      <c r="D88" s="60"/>
      <c r="E88" s="87" t="s">
        <v>140</v>
      </c>
      <c r="F88" s="62"/>
      <c r="G88" s="63" t="s">
        <v>141</v>
      </c>
      <c r="H88" s="85">
        <v>0</v>
      </c>
      <c r="I88" s="85">
        <v>0</v>
      </c>
      <c r="J88" s="85">
        <v>0</v>
      </c>
      <c r="K88" s="85">
        <v>0</v>
      </c>
      <c r="L88" s="85">
        <v>0</v>
      </c>
      <c r="M88" s="85">
        <v>0</v>
      </c>
      <c r="N88" s="85">
        <v>0</v>
      </c>
      <c r="O88" s="86">
        <v>897175.39</v>
      </c>
      <c r="P88" s="86">
        <f t="shared" si="14"/>
        <v>897175.39</v>
      </c>
    </row>
    <row r="89" spans="1:16" ht="25.5" x14ac:dyDescent="0.25">
      <c r="A89" s="60"/>
      <c r="B89" s="60"/>
      <c r="C89" s="60"/>
      <c r="D89" s="60"/>
      <c r="E89" s="87" t="s">
        <v>142</v>
      </c>
      <c r="F89" s="62"/>
      <c r="G89" s="63" t="s">
        <v>111</v>
      </c>
      <c r="H89" s="85">
        <v>0</v>
      </c>
      <c r="I89" s="85">
        <v>0</v>
      </c>
      <c r="J89" s="85">
        <v>0</v>
      </c>
      <c r="K89" s="85">
        <v>0</v>
      </c>
      <c r="L89" s="85">
        <v>0</v>
      </c>
      <c r="M89" s="85">
        <v>0</v>
      </c>
      <c r="N89" s="85">
        <v>0</v>
      </c>
      <c r="O89" s="86">
        <v>2975575.29</v>
      </c>
      <c r="P89" s="86">
        <f t="shared" si="14"/>
        <v>2975575.29</v>
      </c>
    </row>
    <row r="90" spans="1:16" ht="25.5" x14ac:dyDescent="0.25">
      <c r="A90" s="60"/>
      <c r="B90" s="60"/>
      <c r="C90" s="60"/>
      <c r="D90" s="60"/>
      <c r="E90" s="87" t="s">
        <v>143</v>
      </c>
      <c r="F90" s="62"/>
      <c r="G90" s="63" t="s">
        <v>91</v>
      </c>
      <c r="H90" s="85">
        <v>0</v>
      </c>
      <c r="I90" s="85">
        <v>0</v>
      </c>
      <c r="J90" s="85">
        <v>0</v>
      </c>
      <c r="K90" s="85">
        <v>0</v>
      </c>
      <c r="L90" s="85">
        <v>0</v>
      </c>
      <c r="M90" s="85">
        <v>0</v>
      </c>
      <c r="N90" s="85">
        <v>0</v>
      </c>
      <c r="O90" s="86">
        <v>3073851.58</v>
      </c>
      <c r="P90" s="86">
        <f t="shared" si="14"/>
        <v>3073851.58</v>
      </c>
    </row>
    <row r="91" spans="1:16" ht="25.5" x14ac:dyDescent="0.25">
      <c r="A91" s="60"/>
      <c r="B91" s="60"/>
      <c r="C91" s="60"/>
      <c r="D91" s="60"/>
      <c r="E91" s="87" t="s">
        <v>144</v>
      </c>
      <c r="F91" s="62"/>
      <c r="G91" s="63" t="s">
        <v>145</v>
      </c>
      <c r="H91" s="85">
        <v>0</v>
      </c>
      <c r="I91" s="85">
        <v>0</v>
      </c>
      <c r="J91" s="85">
        <v>0</v>
      </c>
      <c r="K91" s="85">
        <v>0</v>
      </c>
      <c r="L91" s="85">
        <v>0</v>
      </c>
      <c r="M91" s="85">
        <v>0</v>
      </c>
      <c r="N91" s="85">
        <v>0</v>
      </c>
      <c r="O91" s="86">
        <v>5385276.4900000002</v>
      </c>
      <c r="P91" s="86">
        <f t="shared" si="14"/>
        <v>5385276.4900000002</v>
      </c>
    </row>
    <row r="92" spans="1:16" ht="25.5" x14ac:dyDescent="0.25">
      <c r="A92" s="60"/>
      <c r="B92" s="60"/>
      <c r="C92" s="60"/>
      <c r="D92" s="60"/>
      <c r="E92" s="87" t="s">
        <v>146</v>
      </c>
      <c r="F92" s="62"/>
      <c r="G92" s="63" t="s">
        <v>147</v>
      </c>
      <c r="H92" s="85">
        <v>0</v>
      </c>
      <c r="I92" s="85">
        <v>0</v>
      </c>
      <c r="J92" s="85">
        <v>0</v>
      </c>
      <c r="K92" s="85">
        <v>0</v>
      </c>
      <c r="L92" s="85">
        <v>0</v>
      </c>
      <c r="M92" s="85">
        <v>0</v>
      </c>
      <c r="N92" s="85">
        <v>0</v>
      </c>
      <c r="O92" s="86">
        <v>6971981.6299999999</v>
      </c>
      <c r="P92" s="86">
        <f t="shared" si="14"/>
        <v>6971981.6299999999</v>
      </c>
    </row>
    <row r="93" spans="1:16" ht="12.75" customHeight="1" x14ac:dyDescent="0.25">
      <c r="A93" s="60"/>
      <c r="B93" s="60"/>
      <c r="C93" s="60"/>
      <c r="D93" s="60"/>
      <c r="E93" s="87" t="s">
        <v>56</v>
      </c>
      <c r="F93" s="62"/>
      <c r="G93" s="63" t="s">
        <v>57</v>
      </c>
      <c r="H93" s="85">
        <v>0</v>
      </c>
      <c r="I93" s="85">
        <v>0</v>
      </c>
      <c r="J93" s="85">
        <v>0</v>
      </c>
      <c r="K93" s="85">
        <v>0</v>
      </c>
      <c r="L93" s="85">
        <v>0</v>
      </c>
      <c r="M93" s="85">
        <v>0</v>
      </c>
      <c r="N93" s="85">
        <v>0</v>
      </c>
      <c r="O93" s="86">
        <v>6056403.21</v>
      </c>
      <c r="P93" s="86">
        <f t="shared" si="14"/>
        <v>6056403.21</v>
      </c>
    </row>
    <row r="94" spans="1:16" ht="12.75" customHeight="1" x14ac:dyDescent="0.25">
      <c r="A94" s="60"/>
      <c r="B94" s="60"/>
      <c r="C94" s="60"/>
      <c r="D94" s="60"/>
      <c r="E94" s="87" t="s">
        <v>148</v>
      </c>
      <c r="F94" s="62"/>
      <c r="G94" s="63" t="s">
        <v>38</v>
      </c>
      <c r="H94" s="85">
        <v>0</v>
      </c>
      <c r="I94" s="85">
        <v>0</v>
      </c>
      <c r="J94" s="85">
        <v>0</v>
      </c>
      <c r="K94" s="85">
        <v>0</v>
      </c>
      <c r="L94" s="85">
        <v>0</v>
      </c>
      <c r="M94" s="85">
        <v>0</v>
      </c>
      <c r="N94" s="85">
        <v>0</v>
      </c>
      <c r="O94" s="86">
        <v>36950595.060000002</v>
      </c>
      <c r="P94" s="86">
        <f t="shared" si="14"/>
        <v>36950595.060000002</v>
      </c>
    </row>
    <row r="95" spans="1:16" ht="12.75" customHeight="1" x14ac:dyDescent="0.25">
      <c r="A95" s="60"/>
      <c r="B95" s="60"/>
      <c r="C95" s="60"/>
      <c r="D95" s="60"/>
      <c r="E95" s="87" t="s">
        <v>148</v>
      </c>
      <c r="F95" s="62"/>
      <c r="G95" s="63" t="s">
        <v>149</v>
      </c>
      <c r="H95" s="85">
        <v>0</v>
      </c>
      <c r="I95" s="85">
        <v>0</v>
      </c>
      <c r="J95" s="85">
        <v>0</v>
      </c>
      <c r="K95" s="85">
        <v>0</v>
      </c>
      <c r="L95" s="85">
        <v>0</v>
      </c>
      <c r="M95" s="85">
        <v>0</v>
      </c>
      <c r="N95" s="85">
        <v>0</v>
      </c>
      <c r="O95" s="86">
        <v>18524763.629999999</v>
      </c>
      <c r="P95" s="86">
        <f t="shared" si="14"/>
        <v>18524763.629999999</v>
      </c>
    </row>
    <row r="96" spans="1:16" ht="25.5" x14ac:dyDescent="0.25">
      <c r="A96" s="60"/>
      <c r="B96" s="60"/>
      <c r="C96" s="60"/>
      <c r="D96" s="60"/>
      <c r="E96" s="87" t="s">
        <v>150</v>
      </c>
      <c r="F96" s="62"/>
      <c r="G96" s="63" t="s">
        <v>40</v>
      </c>
      <c r="H96" s="85">
        <v>0</v>
      </c>
      <c r="I96" s="85">
        <v>0</v>
      </c>
      <c r="J96" s="85">
        <v>0</v>
      </c>
      <c r="K96" s="85">
        <v>0</v>
      </c>
      <c r="L96" s="85">
        <v>0</v>
      </c>
      <c r="M96" s="85">
        <v>0</v>
      </c>
      <c r="N96" s="85">
        <v>0</v>
      </c>
      <c r="O96" s="86">
        <v>7000000</v>
      </c>
      <c r="P96" s="86">
        <f t="shared" si="14"/>
        <v>7000000</v>
      </c>
    </row>
    <row r="97" spans="1:19" ht="12.75" customHeight="1" x14ac:dyDescent="0.25">
      <c r="A97" s="60"/>
      <c r="B97" s="60"/>
      <c r="C97" s="60"/>
      <c r="D97" s="60"/>
      <c r="E97" s="87" t="s">
        <v>151</v>
      </c>
      <c r="F97" s="62"/>
      <c r="G97" s="63" t="s">
        <v>152</v>
      </c>
      <c r="H97" s="85">
        <v>0</v>
      </c>
      <c r="I97" s="85">
        <v>0</v>
      </c>
      <c r="J97" s="85">
        <v>0</v>
      </c>
      <c r="K97" s="85">
        <v>0</v>
      </c>
      <c r="L97" s="85">
        <v>0</v>
      </c>
      <c r="M97" s="85">
        <v>0</v>
      </c>
      <c r="N97" s="85">
        <v>0</v>
      </c>
      <c r="O97" s="86">
        <v>17511913.699999999</v>
      </c>
      <c r="P97" s="86">
        <f t="shared" si="14"/>
        <v>17511913.699999999</v>
      </c>
    </row>
    <row r="98" spans="1:19" ht="12.75" customHeight="1" x14ac:dyDescent="0.25">
      <c r="A98" s="60"/>
      <c r="B98" s="60"/>
      <c r="C98" s="60"/>
      <c r="D98" s="60"/>
      <c r="E98" s="87" t="s">
        <v>153</v>
      </c>
      <c r="F98" s="62"/>
      <c r="G98" s="63" t="s">
        <v>62</v>
      </c>
      <c r="H98" s="85">
        <v>0</v>
      </c>
      <c r="I98" s="85">
        <v>0</v>
      </c>
      <c r="J98" s="85">
        <v>0</v>
      </c>
      <c r="K98" s="85">
        <v>0</v>
      </c>
      <c r="L98" s="85">
        <v>0</v>
      </c>
      <c r="M98" s="85">
        <v>0</v>
      </c>
      <c r="N98" s="85">
        <v>0</v>
      </c>
      <c r="O98" s="86">
        <v>36598817.380000003</v>
      </c>
      <c r="P98" s="86">
        <f t="shared" si="14"/>
        <v>36598817.380000003</v>
      </c>
    </row>
    <row r="99" spans="1:19" ht="12.75" customHeight="1" x14ac:dyDescent="0.25">
      <c r="A99" s="60"/>
      <c r="B99" s="60"/>
      <c r="C99" s="60"/>
      <c r="D99" s="60"/>
      <c r="E99" s="87" t="s">
        <v>151</v>
      </c>
      <c r="F99" s="62"/>
      <c r="G99" s="63" t="s">
        <v>64</v>
      </c>
      <c r="H99" s="85">
        <v>0</v>
      </c>
      <c r="I99" s="85">
        <v>0</v>
      </c>
      <c r="J99" s="85">
        <v>0</v>
      </c>
      <c r="K99" s="85">
        <v>0</v>
      </c>
      <c r="L99" s="85">
        <v>0</v>
      </c>
      <c r="M99" s="85">
        <v>0</v>
      </c>
      <c r="N99" s="85">
        <v>0</v>
      </c>
      <c r="O99" s="86">
        <v>22530071.48</v>
      </c>
      <c r="P99" s="86">
        <f t="shared" si="14"/>
        <v>22530071.48</v>
      </c>
    </row>
    <row r="100" spans="1:19" ht="25.5" x14ac:dyDescent="0.25">
      <c r="A100" s="60"/>
      <c r="B100" s="60"/>
      <c r="C100" s="60"/>
      <c r="D100" s="60"/>
      <c r="E100" s="87" t="s">
        <v>154</v>
      </c>
      <c r="F100" s="62"/>
      <c r="G100" s="63" t="s">
        <v>155</v>
      </c>
      <c r="H100" s="85">
        <v>0</v>
      </c>
      <c r="I100" s="85">
        <v>0</v>
      </c>
      <c r="J100" s="85">
        <v>0</v>
      </c>
      <c r="K100" s="85">
        <v>0</v>
      </c>
      <c r="L100" s="85">
        <v>0</v>
      </c>
      <c r="M100" s="85">
        <v>0</v>
      </c>
      <c r="N100" s="85">
        <v>0</v>
      </c>
      <c r="O100" s="86">
        <v>32333016.120000001</v>
      </c>
      <c r="P100" s="86">
        <f t="shared" si="14"/>
        <v>32333016.120000001</v>
      </c>
    </row>
    <row r="101" spans="1:19" s="11" customFormat="1" x14ac:dyDescent="0.25">
      <c r="A101" s="75"/>
      <c r="B101" s="75"/>
      <c r="C101" s="76"/>
      <c r="D101" s="77" t="s">
        <v>156</v>
      </c>
      <c r="E101" s="78" t="s">
        <v>157</v>
      </c>
      <c r="F101" s="76"/>
      <c r="G101" s="90"/>
      <c r="H101" s="80">
        <f t="shared" ref="H101:N101" si="15">SUM(H102:H248)</f>
        <v>0</v>
      </c>
      <c r="I101" s="80">
        <f t="shared" si="15"/>
        <v>0</v>
      </c>
      <c r="J101" s="80">
        <f t="shared" si="15"/>
        <v>0</v>
      </c>
      <c r="K101" s="80">
        <f t="shared" si="15"/>
        <v>0</v>
      </c>
      <c r="L101" s="80">
        <f t="shared" si="15"/>
        <v>0</v>
      </c>
      <c r="M101" s="81">
        <f t="shared" si="15"/>
        <v>14999999.99</v>
      </c>
      <c r="N101" s="80">
        <f t="shared" si="15"/>
        <v>0</v>
      </c>
      <c r="O101" s="81">
        <f>SUM(O102:O248)</f>
        <v>2268231466.3100009</v>
      </c>
      <c r="P101" s="81">
        <f>SUM(P102:P248)</f>
        <v>2283231466.3000011</v>
      </c>
      <c r="S101" s="13"/>
    </row>
    <row r="102" spans="1:19" ht="25.5" x14ac:dyDescent="0.25">
      <c r="A102" s="60"/>
      <c r="B102" s="60"/>
      <c r="C102" s="60"/>
      <c r="D102" s="60"/>
      <c r="E102" s="87" t="s">
        <v>158</v>
      </c>
      <c r="F102" s="62"/>
      <c r="G102" s="63" t="s">
        <v>36</v>
      </c>
      <c r="H102" s="85">
        <v>0</v>
      </c>
      <c r="I102" s="85">
        <v>0</v>
      </c>
      <c r="J102" s="85">
        <v>0</v>
      </c>
      <c r="K102" s="85">
        <v>0</v>
      </c>
      <c r="L102" s="85">
        <v>0</v>
      </c>
      <c r="M102" s="85">
        <v>0</v>
      </c>
      <c r="N102" s="85">
        <v>0</v>
      </c>
      <c r="O102" s="86">
        <v>59785288.960000001</v>
      </c>
      <c r="P102" s="86">
        <f t="shared" ref="P102:P165" si="16">SUM(H102:O102)</f>
        <v>59785288.960000001</v>
      </c>
    </row>
    <row r="103" spans="1:19" ht="27" customHeight="1" x14ac:dyDescent="0.25">
      <c r="A103" s="60"/>
      <c r="B103" s="60"/>
      <c r="C103" s="60"/>
      <c r="D103" s="60"/>
      <c r="E103" s="87" t="s">
        <v>159</v>
      </c>
      <c r="F103" s="62"/>
      <c r="G103" s="63" t="s">
        <v>36</v>
      </c>
      <c r="H103" s="85">
        <v>0</v>
      </c>
      <c r="I103" s="85">
        <v>0</v>
      </c>
      <c r="J103" s="85">
        <v>0</v>
      </c>
      <c r="K103" s="85">
        <v>0</v>
      </c>
      <c r="L103" s="85">
        <v>0</v>
      </c>
      <c r="M103" s="85">
        <v>0</v>
      </c>
      <c r="N103" s="85">
        <v>0</v>
      </c>
      <c r="O103" s="86">
        <v>9722337.8599999994</v>
      </c>
      <c r="P103" s="86">
        <f t="shared" si="16"/>
        <v>9722337.8599999994</v>
      </c>
    </row>
    <row r="104" spans="1:19" ht="12.75" customHeight="1" x14ac:dyDescent="0.25">
      <c r="A104" s="60"/>
      <c r="B104" s="60"/>
      <c r="C104" s="60"/>
      <c r="D104" s="60"/>
      <c r="E104" s="87" t="s">
        <v>160</v>
      </c>
      <c r="F104" s="62"/>
      <c r="G104" s="63" t="s">
        <v>161</v>
      </c>
      <c r="H104" s="85">
        <v>0</v>
      </c>
      <c r="I104" s="85">
        <v>0</v>
      </c>
      <c r="J104" s="85">
        <v>0</v>
      </c>
      <c r="K104" s="85">
        <v>0</v>
      </c>
      <c r="L104" s="85">
        <v>0</v>
      </c>
      <c r="M104" s="85">
        <v>0</v>
      </c>
      <c r="N104" s="85">
        <v>0</v>
      </c>
      <c r="O104" s="86">
        <v>22467191.030000001</v>
      </c>
      <c r="P104" s="86">
        <f t="shared" si="16"/>
        <v>22467191.030000001</v>
      </c>
    </row>
    <row r="105" spans="1:19" ht="25.5" x14ac:dyDescent="0.25">
      <c r="A105" s="60"/>
      <c r="B105" s="60"/>
      <c r="C105" s="60"/>
      <c r="D105" s="60"/>
      <c r="E105" s="87" t="s">
        <v>162</v>
      </c>
      <c r="F105" s="62"/>
      <c r="G105" s="63" t="s">
        <v>75</v>
      </c>
      <c r="H105" s="85">
        <v>0</v>
      </c>
      <c r="I105" s="85">
        <v>0</v>
      </c>
      <c r="J105" s="85">
        <v>0</v>
      </c>
      <c r="K105" s="85">
        <v>0</v>
      </c>
      <c r="L105" s="85">
        <v>0</v>
      </c>
      <c r="M105" s="85">
        <v>0</v>
      </c>
      <c r="N105" s="85">
        <v>0</v>
      </c>
      <c r="O105" s="86">
        <v>19481187.59</v>
      </c>
      <c r="P105" s="86">
        <f t="shared" si="16"/>
        <v>19481187.59</v>
      </c>
    </row>
    <row r="106" spans="1:19" ht="25.5" x14ac:dyDescent="0.25">
      <c r="A106" s="60"/>
      <c r="B106" s="60"/>
      <c r="C106" s="60"/>
      <c r="D106" s="60"/>
      <c r="E106" s="87" t="s">
        <v>163</v>
      </c>
      <c r="F106" s="62"/>
      <c r="G106" s="63" t="s">
        <v>164</v>
      </c>
      <c r="H106" s="85">
        <v>0</v>
      </c>
      <c r="I106" s="85">
        <v>0</v>
      </c>
      <c r="J106" s="85">
        <v>0</v>
      </c>
      <c r="K106" s="85">
        <v>0</v>
      </c>
      <c r="L106" s="85">
        <v>0</v>
      </c>
      <c r="M106" s="85">
        <v>0</v>
      </c>
      <c r="N106" s="85">
        <v>0</v>
      </c>
      <c r="O106" s="86">
        <v>10235228.949999999</v>
      </c>
      <c r="P106" s="86">
        <f t="shared" si="16"/>
        <v>10235228.949999999</v>
      </c>
    </row>
    <row r="107" spans="1:19" ht="27" customHeight="1" x14ac:dyDescent="0.25">
      <c r="A107" s="60"/>
      <c r="B107" s="60"/>
      <c r="C107" s="60"/>
      <c r="D107" s="60"/>
      <c r="E107" s="87" t="s">
        <v>165</v>
      </c>
      <c r="F107" s="62"/>
      <c r="G107" s="63" t="s">
        <v>115</v>
      </c>
      <c r="H107" s="85">
        <v>0</v>
      </c>
      <c r="I107" s="85">
        <v>0</v>
      </c>
      <c r="J107" s="85">
        <v>0</v>
      </c>
      <c r="K107" s="85">
        <v>0</v>
      </c>
      <c r="L107" s="85">
        <v>0</v>
      </c>
      <c r="M107" s="85">
        <v>0</v>
      </c>
      <c r="N107" s="85">
        <v>0</v>
      </c>
      <c r="O107" s="86">
        <v>5140086.22</v>
      </c>
      <c r="P107" s="86">
        <f t="shared" si="16"/>
        <v>5140086.22</v>
      </c>
    </row>
    <row r="108" spans="1:19" ht="27" customHeight="1" x14ac:dyDescent="0.25">
      <c r="A108" s="60"/>
      <c r="B108" s="60"/>
      <c r="C108" s="60"/>
      <c r="D108" s="60"/>
      <c r="E108" s="87" t="s">
        <v>166</v>
      </c>
      <c r="F108" s="62"/>
      <c r="G108" s="63" t="s">
        <v>115</v>
      </c>
      <c r="H108" s="85">
        <v>0</v>
      </c>
      <c r="I108" s="85">
        <v>0</v>
      </c>
      <c r="J108" s="85">
        <v>0</v>
      </c>
      <c r="K108" s="85">
        <v>0</v>
      </c>
      <c r="L108" s="85">
        <v>0</v>
      </c>
      <c r="M108" s="85">
        <v>0</v>
      </c>
      <c r="N108" s="85">
        <v>0</v>
      </c>
      <c r="O108" s="86">
        <v>5330594.42</v>
      </c>
      <c r="P108" s="86">
        <f t="shared" si="16"/>
        <v>5330594.42</v>
      </c>
    </row>
    <row r="109" spans="1:19" ht="13.5" customHeight="1" x14ac:dyDescent="0.25">
      <c r="A109" s="60"/>
      <c r="B109" s="60"/>
      <c r="C109" s="60"/>
      <c r="D109" s="60"/>
      <c r="E109" s="87" t="s">
        <v>167</v>
      </c>
      <c r="F109" s="62"/>
      <c r="G109" s="63" t="s">
        <v>33</v>
      </c>
      <c r="H109" s="85">
        <v>0</v>
      </c>
      <c r="I109" s="85">
        <v>0</v>
      </c>
      <c r="J109" s="85">
        <v>0</v>
      </c>
      <c r="K109" s="85">
        <v>0</v>
      </c>
      <c r="L109" s="85">
        <v>0</v>
      </c>
      <c r="M109" s="85">
        <v>0</v>
      </c>
      <c r="N109" s="85">
        <v>0</v>
      </c>
      <c r="O109" s="86">
        <v>5150273.72</v>
      </c>
      <c r="P109" s="86">
        <f t="shared" si="16"/>
        <v>5150273.72</v>
      </c>
    </row>
    <row r="110" spans="1:19" ht="27" customHeight="1" x14ac:dyDescent="0.25">
      <c r="A110" s="60"/>
      <c r="B110" s="60"/>
      <c r="C110" s="60"/>
      <c r="D110" s="60"/>
      <c r="E110" s="87" t="s">
        <v>168</v>
      </c>
      <c r="F110" s="62"/>
      <c r="G110" s="63" t="s">
        <v>169</v>
      </c>
      <c r="H110" s="85">
        <v>0</v>
      </c>
      <c r="I110" s="85">
        <v>0</v>
      </c>
      <c r="J110" s="85">
        <v>0</v>
      </c>
      <c r="K110" s="85">
        <v>0</v>
      </c>
      <c r="L110" s="85">
        <v>0</v>
      </c>
      <c r="M110" s="85">
        <v>0</v>
      </c>
      <c r="N110" s="85">
        <v>0</v>
      </c>
      <c r="O110" s="86">
        <v>9023193.4100000001</v>
      </c>
      <c r="P110" s="86">
        <f t="shared" si="16"/>
        <v>9023193.4100000001</v>
      </c>
    </row>
    <row r="111" spans="1:19" x14ac:dyDescent="0.25">
      <c r="A111" s="60"/>
      <c r="B111" s="60"/>
      <c r="C111" s="60"/>
      <c r="D111" s="60"/>
      <c r="E111" s="87" t="s">
        <v>170</v>
      </c>
      <c r="F111" s="62"/>
      <c r="G111" s="63" t="s">
        <v>33</v>
      </c>
      <c r="H111" s="85">
        <v>0</v>
      </c>
      <c r="I111" s="85">
        <v>0</v>
      </c>
      <c r="J111" s="85">
        <v>0</v>
      </c>
      <c r="K111" s="85">
        <v>0</v>
      </c>
      <c r="L111" s="85">
        <v>0</v>
      </c>
      <c r="M111" s="85">
        <v>0</v>
      </c>
      <c r="N111" s="85">
        <v>0</v>
      </c>
      <c r="O111" s="86">
        <v>125000000</v>
      </c>
      <c r="P111" s="86">
        <f t="shared" si="16"/>
        <v>125000000</v>
      </c>
    </row>
    <row r="112" spans="1:19" ht="25.5" x14ac:dyDescent="0.25">
      <c r="A112" s="60"/>
      <c r="B112" s="60"/>
      <c r="C112" s="60"/>
      <c r="D112" s="60"/>
      <c r="E112" s="87" t="s">
        <v>171</v>
      </c>
      <c r="F112" s="62"/>
      <c r="G112" s="63" t="s">
        <v>33</v>
      </c>
      <c r="H112" s="85">
        <v>0</v>
      </c>
      <c r="I112" s="85">
        <v>0</v>
      </c>
      <c r="J112" s="85">
        <v>0</v>
      </c>
      <c r="K112" s="85">
        <v>0</v>
      </c>
      <c r="L112" s="85">
        <v>0</v>
      </c>
      <c r="M112" s="85">
        <v>0</v>
      </c>
      <c r="N112" s="85">
        <v>0</v>
      </c>
      <c r="O112" s="86">
        <v>22269095.850000001</v>
      </c>
      <c r="P112" s="86">
        <f t="shared" si="16"/>
        <v>22269095.850000001</v>
      </c>
    </row>
    <row r="113" spans="1:16" ht="25.5" x14ac:dyDescent="0.25">
      <c r="A113" s="60"/>
      <c r="B113" s="60"/>
      <c r="C113" s="60"/>
      <c r="D113" s="60"/>
      <c r="E113" s="87" t="s">
        <v>172</v>
      </c>
      <c r="F113" s="62"/>
      <c r="G113" s="63" t="s">
        <v>33</v>
      </c>
      <c r="H113" s="85">
        <v>0</v>
      </c>
      <c r="I113" s="85">
        <v>0</v>
      </c>
      <c r="J113" s="85">
        <v>0</v>
      </c>
      <c r="K113" s="85">
        <v>0</v>
      </c>
      <c r="L113" s="85">
        <v>0</v>
      </c>
      <c r="M113" s="85">
        <v>0</v>
      </c>
      <c r="N113" s="85">
        <v>0</v>
      </c>
      <c r="O113" s="86">
        <v>12490478.539999999</v>
      </c>
      <c r="P113" s="86">
        <f t="shared" si="16"/>
        <v>12490478.539999999</v>
      </c>
    </row>
    <row r="114" spans="1:16" ht="25.5" x14ac:dyDescent="0.25">
      <c r="A114" s="60"/>
      <c r="B114" s="60"/>
      <c r="C114" s="60"/>
      <c r="D114" s="60"/>
      <c r="E114" s="87" t="s">
        <v>173</v>
      </c>
      <c r="F114" s="62"/>
      <c r="G114" s="63" t="s">
        <v>174</v>
      </c>
      <c r="H114" s="85">
        <v>0</v>
      </c>
      <c r="I114" s="85">
        <v>0</v>
      </c>
      <c r="J114" s="85">
        <v>0</v>
      </c>
      <c r="K114" s="85">
        <v>0</v>
      </c>
      <c r="L114" s="85">
        <v>0</v>
      </c>
      <c r="M114" s="85">
        <v>0</v>
      </c>
      <c r="N114" s="85">
        <v>0</v>
      </c>
      <c r="O114" s="86">
        <v>9933599.0500000007</v>
      </c>
      <c r="P114" s="86">
        <f t="shared" si="16"/>
        <v>9933599.0500000007</v>
      </c>
    </row>
    <row r="115" spans="1:16" x14ac:dyDescent="0.25">
      <c r="A115" s="60"/>
      <c r="B115" s="60"/>
      <c r="C115" s="60"/>
      <c r="D115" s="60"/>
      <c r="E115" s="87" t="s">
        <v>175</v>
      </c>
      <c r="F115" s="62"/>
      <c r="G115" s="63" t="s">
        <v>176</v>
      </c>
      <c r="H115" s="85">
        <v>0</v>
      </c>
      <c r="I115" s="85">
        <v>0</v>
      </c>
      <c r="J115" s="85">
        <v>0</v>
      </c>
      <c r="K115" s="85">
        <v>0</v>
      </c>
      <c r="L115" s="85">
        <v>0</v>
      </c>
      <c r="M115" s="85">
        <v>0</v>
      </c>
      <c r="N115" s="85">
        <v>0</v>
      </c>
      <c r="O115" s="86">
        <v>9317254.1500000004</v>
      </c>
      <c r="P115" s="86">
        <f t="shared" si="16"/>
        <v>9317254.1500000004</v>
      </c>
    </row>
    <row r="116" spans="1:16" ht="25.5" x14ac:dyDescent="0.25">
      <c r="A116" s="35"/>
      <c r="B116" s="35"/>
      <c r="C116" s="35"/>
      <c r="D116" s="35"/>
      <c r="E116" s="36" t="s">
        <v>177</v>
      </c>
      <c r="F116" s="37"/>
      <c r="G116" s="38" t="s">
        <v>178</v>
      </c>
      <c r="H116" s="39">
        <v>0</v>
      </c>
      <c r="I116" s="39">
        <v>0</v>
      </c>
      <c r="J116" s="39">
        <v>0</v>
      </c>
      <c r="K116" s="39">
        <v>0</v>
      </c>
      <c r="L116" s="39">
        <v>0</v>
      </c>
      <c r="M116" s="39">
        <v>0</v>
      </c>
      <c r="N116" s="39">
        <v>0</v>
      </c>
      <c r="O116" s="40">
        <v>1858694.4</v>
      </c>
      <c r="P116" s="40">
        <f t="shared" si="16"/>
        <v>1858694.4</v>
      </c>
    </row>
    <row r="117" spans="1:16" ht="25.5" x14ac:dyDescent="0.25">
      <c r="A117" s="60"/>
      <c r="B117" s="60"/>
      <c r="C117" s="60"/>
      <c r="D117" s="60"/>
      <c r="E117" s="87" t="s">
        <v>179</v>
      </c>
      <c r="F117" s="62"/>
      <c r="G117" s="63" t="s">
        <v>169</v>
      </c>
      <c r="H117" s="85">
        <v>0</v>
      </c>
      <c r="I117" s="85">
        <v>0</v>
      </c>
      <c r="J117" s="85">
        <v>0</v>
      </c>
      <c r="K117" s="85">
        <v>0</v>
      </c>
      <c r="L117" s="85">
        <v>0</v>
      </c>
      <c r="M117" s="85">
        <v>0</v>
      </c>
      <c r="N117" s="85">
        <v>0</v>
      </c>
      <c r="O117" s="86">
        <v>9968375.3399999999</v>
      </c>
      <c r="P117" s="86">
        <f t="shared" si="16"/>
        <v>9968375.3399999999</v>
      </c>
    </row>
    <row r="118" spans="1:16" ht="38.25" x14ac:dyDescent="0.25">
      <c r="A118" s="60"/>
      <c r="B118" s="60"/>
      <c r="C118" s="60"/>
      <c r="D118" s="60"/>
      <c r="E118" s="87" t="s">
        <v>180</v>
      </c>
      <c r="F118" s="62"/>
      <c r="G118" s="63" t="s">
        <v>73</v>
      </c>
      <c r="H118" s="85">
        <v>0</v>
      </c>
      <c r="I118" s="85">
        <v>0</v>
      </c>
      <c r="J118" s="85">
        <v>0</v>
      </c>
      <c r="K118" s="85">
        <v>0</v>
      </c>
      <c r="L118" s="85">
        <v>0</v>
      </c>
      <c r="M118" s="85">
        <v>0</v>
      </c>
      <c r="N118" s="85">
        <v>0</v>
      </c>
      <c r="O118" s="86">
        <v>10916190.529999999</v>
      </c>
      <c r="P118" s="86">
        <f t="shared" si="16"/>
        <v>10916190.529999999</v>
      </c>
    </row>
    <row r="119" spans="1:16" ht="25.5" x14ac:dyDescent="0.25">
      <c r="A119" s="60"/>
      <c r="B119" s="60"/>
      <c r="C119" s="60"/>
      <c r="D119" s="60"/>
      <c r="E119" s="87" t="s">
        <v>181</v>
      </c>
      <c r="F119" s="62"/>
      <c r="G119" s="63" t="s">
        <v>38</v>
      </c>
      <c r="H119" s="85">
        <v>0</v>
      </c>
      <c r="I119" s="85">
        <v>0</v>
      </c>
      <c r="J119" s="85">
        <v>0</v>
      </c>
      <c r="K119" s="85">
        <v>0</v>
      </c>
      <c r="L119" s="85">
        <v>0</v>
      </c>
      <c r="M119" s="85">
        <v>0</v>
      </c>
      <c r="N119" s="85">
        <v>0</v>
      </c>
      <c r="O119" s="86">
        <v>10516106.720000001</v>
      </c>
      <c r="P119" s="86">
        <f t="shared" si="16"/>
        <v>10516106.720000001</v>
      </c>
    </row>
    <row r="120" spans="1:16" x14ac:dyDescent="0.25">
      <c r="A120" s="60"/>
      <c r="B120" s="60"/>
      <c r="C120" s="60"/>
      <c r="D120" s="60"/>
      <c r="E120" s="87" t="s">
        <v>86</v>
      </c>
      <c r="F120" s="62"/>
      <c r="G120" s="63" t="s">
        <v>87</v>
      </c>
      <c r="H120" s="85">
        <v>0</v>
      </c>
      <c r="I120" s="85">
        <v>0</v>
      </c>
      <c r="J120" s="85">
        <v>0</v>
      </c>
      <c r="K120" s="85">
        <v>0</v>
      </c>
      <c r="L120" s="85">
        <v>0</v>
      </c>
      <c r="M120" s="85">
        <v>0</v>
      </c>
      <c r="N120" s="85">
        <v>0</v>
      </c>
      <c r="O120" s="86">
        <v>4751075.2300000004</v>
      </c>
      <c r="P120" s="86">
        <f t="shared" si="16"/>
        <v>4751075.2300000004</v>
      </c>
    </row>
    <row r="121" spans="1:16" ht="13.5" customHeight="1" x14ac:dyDescent="0.25">
      <c r="A121" s="60"/>
      <c r="B121" s="60"/>
      <c r="C121" s="60"/>
      <c r="D121" s="60"/>
      <c r="E121" s="87" t="s">
        <v>182</v>
      </c>
      <c r="F121" s="62"/>
      <c r="G121" s="63" t="s">
        <v>183</v>
      </c>
      <c r="H121" s="85">
        <v>0</v>
      </c>
      <c r="I121" s="85">
        <v>0</v>
      </c>
      <c r="J121" s="85">
        <v>0</v>
      </c>
      <c r="K121" s="85">
        <v>0</v>
      </c>
      <c r="L121" s="85">
        <v>0</v>
      </c>
      <c r="M121" s="85">
        <v>0</v>
      </c>
      <c r="N121" s="85">
        <v>0</v>
      </c>
      <c r="O121" s="86">
        <v>12228175.789999999</v>
      </c>
      <c r="P121" s="86">
        <f t="shared" si="16"/>
        <v>12228175.789999999</v>
      </c>
    </row>
    <row r="122" spans="1:16" ht="25.5" x14ac:dyDescent="0.25">
      <c r="A122" s="60"/>
      <c r="B122" s="60"/>
      <c r="C122" s="60"/>
      <c r="D122" s="60"/>
      <c r="E122" s="87" t="s">
        <v>184</v>
      </c>
      <c r="F122" s="62"/>
      <c r="G122" s="63" t="s">
        <v>83</v>
      </c>
      <c r="H122" s="85">
        <v>0</v>
      </c>
      <c r="I122" s="85">
        <v>0</v>
      </c>
      <c r="J122" s="85">
        <v>0</v>
      </c>
      <c r="K122" s="85">
        <v>0</v>
      </c>
      <c r="L122" s="85">
        <v>0</v>
      </c>
      <c r="M122" s="85">
        <v>0</v>
      </c>
      <c r="N122" s="85">
        <v>0</v>
      </c>
      <c r="O122" s="86">
        <v>6958716.9800000004</v>
      </c>
      <c r="P122" s="86">
        <f t="shared" si="16"/>
        <v>6958716.9800000004</v>
      </c>
    </row>
    <row r="123" spans="1:16" ht="25.5" x14ac:dyDescent="0.25">
      <c r="A123" s="60"/>
      <c r="B123" s="60"/>
      <c r="C123" s="60"/>
      <c r="D123" s="60"/>
      <c r="E123" s="87" t="s">
        <v>185</v>
      </c>
      <c r="F123" s="62"/>
      <c r="G123" s="63" t="s">
        <v>31</v>
      </c>
      <c r="H123" s="85">
        <v>0</v>
      </c>
      <c r="I123" s="85">
        <v>0</v>
      </c>
      <c r="J123" s="85">
        <v>0</v>
      </c>
      <c r="K123" s="85">
        <v>0</v>
      </c>
      <c r="L123" s="85">
        <v>0</v>
      </c>
      <c r="M123" s="86">
        <v>14999999.99</v>
      </c>
      <c r="N123" s="85">
        <v>0</v>
      </c>
      <c r="O123" s="85">
        <v>0</v>
      </c>
      <c r="P123" s="86">
        <f t="shared" si="16"/>
        <v>14999999.99</v>
      </c>
    </row>
    <row r="124" spans="1:16" x14ac:dyDescent="0.25">
      <c r="A124" s="60"/>
      <c r="B124" s="60"/>
      <c r="C124" s="60"/>
      <c r="D124" s="60"/>
      <c r="E124" s="87" t="s">
        <v>186</v>
      </c>
      <c r="F124" s="62"/>
      <c r="G124" s="63" t="s">
        <v>33</v>
      </c>
      <c r="H124" s="85">
        <v>0</v>
      </c>
      <c r="I124" s="85">
        <v>0</v>
      </c>
      <c r="J124" s="85">
        <v>0</v>
      </c>
      <c r="K124" s="85">
        <v>0</v>
      </c>
      <c r="L124" s="85">
        <v>0</v>
      </c>
      <c r="M124" s="85">
        <v>0</v>
      </c>
      <c r="N124" s="85">
        <v>0</v>
      </c>
      <c r="O124" s="86">
        <v>1537847.52</v>
      </c>
      <c r="P124" s="86">
        <f t="shared" si="16"/>
        <v>1537847.52</v>
      </c>
    </row>
    <row r="125" spans="1:16" ht="25.5" x14ac:dyDescent="0.25">
      <c r="A125" s="60"/>
      <c r="B125" s="60"/>
      <c r="C125" s="60"/>
      <c r="D125" s="60"/>
      <c r="E125" s="87" t="s">
        <v>187</v>
      </c>
      <c r="F125" s="62"/>
      <c r="G125" s="63" t="s">
        <v>188</v>
      </c>
      <c r="H125" s="85">
        <v>0</v>
      </c>
      <c r="I125" s="85">
        <v>0</v>
      </c>
      <c r="J125" s="85">
        <v>0</v>
      </c>
      <c r="K125" s="85">
        <v>0</v>
      </c>
      <c r="L125" s="85">
        <v>0</v>
      </c>
      <c r="M125" s="85">
        <v>0</v>
      </c>
      <c r="N125" s="85">
        <v>0</v>
      </c>
      <c r="O125" s="86">
        <v>7093259.9299999997</v>
      </c>
      <c r="P125" s="86">
        <f t="shared" si="16"/>
        <v>7093259.9299999997</v>
      </c>
    </row>
    <row r="126" spans="1:16" x14ac:dyDescent="0.25">
      <c r="A126" s="60"/>
      <c r="B126" s="60"/>
      <c r="C126" s="60"/>
      <c r="D126" s="60"/>
      <c r="E126" s="87" t="s">
        <v>189</v>
      </c>
      <c r="F126" s="62"/>
      <c r="G126" s="63" t="s">
        <v>190</v>
      </c>
      <c r="H126" s="85">
        <v>0</v>
      </c>
      <c r="I126" s="85">
        <v>0</v>
      </c>
      <c r="J126" s="85">
        <v>0</v>
      </c>
      <c r="K126" s="85">
        <v>0</v>
      </c>
      <c r="L126" s="85">
        <v>0</v>
      </c>
      <c r="M126" s="85">
        <v>0</v>
      </c>
      <c r="N126" s="85">
        <v>0</v>
      </c>
      <c r="O126" s="86">
        <v>9938193.0500000007</v>
      </c>
      <c r="P126" s="86">
        <f t="shared" si="16"/>
        <v>9938193.0500000007</v>
      </c>
    </row>
    <row r="127" spans="1:16" x14ac:dyDescent="0.25">
      <c r="A127" s="60"/>
      <c r="B127" s="60"/>
      <c r="C127" s="60"/>
      <c r="D127" s="60"/>
      <c r="E127" s="87" t="s">
        <v>191</v>
      </c>
      <c r="F127" s="62"/>
      <c r="G127" s="63" t="s">
        <v>192</v>
      </c>
      <c r="H127" s="85">
        <v>0</v>
      </c>
      <c r="I127" s="85">
        <v>0</v>
      </c>
      <c r="J127" s="85">
        <v>0</v>
      </c>
      <c r="K127" s="85">
        <v>0</v>
      </c>
      <c r="L127" s="85">
        <v>0</v>
      </c>
      <c r="M127" s="85">
        <v>0</v>
      </c>
      <c r="N127" s="85">
        <v>0</v>
      </c>
      <c r="O127" s="86">
        <v>5012691.88</v>
      </c>
      <c r="P127" s="86">
        <f t="shared" si="16"/>
        <v>5012691.88</v>
      </c>
    </row>
    <row r="128" spans="1:16" x14ac:dyDescent="0.25">
      <c r="A128" s="60"/>
      <c r="B128" s="60"/>
      <c r="C128" s="60"/>
      <c r="D128" s="60"/>
      <c r="E128" s="87" t="s">
        <v>193</v>
      </c>
      <c r="F128" s="62"/>
      <c r="G128" s="63" t="s">
        <v>164</v>
      </c>
      <c r="H128" s="85">
        <v>0</v>
      </c>
      <c r="I128" s="85">
        <v>0</v>
      </c>
      <c r="J128" s="85">
        <v>0</v>
      </c>
      <c r="K128" s="85">
        <v>0</v>
      </c>
      <c r="L128" s="85">
        <v>0</v>
      </c>
      <c r="M128" s="85">
        <v>0</v>
      </c>
      <c r="N128" s="85">
        <v>0</v>
      </c>
      <c r="O128" s="86">
        <v>4440098.26</v>
      </c>
      <c r="P128" s="86">
        <f t="shared" si="16"/>
        <v>4440098.26</v>
      </c>
    </row>
    <row r="129" spans="1:16" x14ac:dyDescent="0.25">
      <c r="A129" s="60"/>
      <c r="B129" s="60"/>
      <c r="C129" s="60"/>
      <c r="D129" s="60"/>
      <c r="E129" s="87" t="s">
        <v>194</v>
      </c>
      <c r="F129" s="62"/>
      <c r="G129" s="63" t="s">
        <v>33</v>
      </c>
      <c r="H129" s="85">
        <v>0</v>
      </c>
      <c r="I129" s="85">
        <v>0</v>
      </c>
      <c r="J129" s="85">
        <v>0</v>
      </c>
      <c r="K129" s="85">
        <v>0</v>
      </c>
      <c r="L129" s="85">
        <v>0</v>
      </c>
      <c r="M129" s="85">
        <v>0</v>
      </c>
      <c r="N129" s="85">
        <v>0</v>
      </c>
      <c r="O129" s="86">
        <v>7899242.7300000004</v>
      </c>
      <c r="P129" s="86">
        <f t="shared" si="16"/>
        <v>7899242.7300000004</v>
      </c>
    </row>
    <row r="130" spans="1:16" x14ac:dyDescent="0.25">
      <c r="A130" s="60"/>
      <c r="B130" s="60"/>
      <c r="C130" s="60"/>
      <c r="D130" s="60"/>
      <c r="E130" s="87" t="s">
        <v>34</v>
      </c>
      <c r="F130" s="62"/>
      <c r="G130" s="63" t="s">
        <v>33</v>
      </c>
      <c r="H130" s="85">
        <v>0</v>
      </c>
      <c r="I130" s="85">
        <v>0</v>
      </c>
      <c r="J130" s="85">
        <v>0</v>
      </c>
      <c r="K130" s="85">
        <v>0</v>
      </c>
      <c r="L130" s="85">
        <v>0</v>
      </c>
      <c r="M130" s="85">
        <v>0</v>
      </c>
      <c r="N130" s="85">
        <v>0</v>
      </c>
      <c r="O130" s="86">
        <v>4750972.88</v>
      </c>
      <c r="P130" s="86">
        <f t="shared" si="16"/>
        <v>4750972.88</v>
      </c>
    </row>
    <row r="131" spans="1:16" ht="25.5" x14ac:dyDescent="0.25">
      <c r="A131" s="60"/>
      <c r="B131" s="60"/>
      <c r="C131" s="60"/>
      <c r="D131" s="60"/>
      <c r="E131" s="87" t="s">
        <v>195</v>
      </c>
      <c r="F131" s="62"/>
      <c r="G131" s="63" t="s">
        <v>141</v>
      </c>
      <c r="H131" s="85">
        <v>0</v>
      </c>
      <c r="I131" s="85">
        <v>0</v>
      </c>
      <c r="J131" s="85">
        <v>0</v>
      </c>
      <c r="K131" s="85">
        <v>0</v>
      </c>
      <c r="L131" s="85">
        <v>0</v>
      </c>
      <c r="M131" s="85">
        <v>0</v>
      </c>
      <c r="N131" s="85">
        <v>0</v>
      </c>
      <c r="O131" s="86">
        <v>9918004.1500000004</v>
      </c>
      <c r="P131" s="86">
        <f t="shared" si="16"/>
        <v>9918004.1500000004</v>
      </c>
    </row>
    <row r="132" spans="1:16" ht="25.5" x14ac:dyDescent="0.25">
      <c r="A132" s="60"/>
      <c r="B132" s="60"/>
      <c r="C132" s="60"/>
      <c r="D132" s="60"/>
      <c r="E132" s="87" t="s">
        <v>196</v>
      </c>
      <c r="F132" s="62"/>
      <c r="G132" s="63" t="s">
        <v>87</v>
      </c>
      <c r="H132" s="85">
        <v>0</v>
      </c>
      <c r="I132" s="85">
        <v>0</v>
      </c>
      <c r="J132" s="85">
        <v>0</v>
      </c>
      <c r="K132" s="85">
        <v>0</v>
      </c>
      <c r="L132" s="85">
        <v>0</v>
      </c>
      <c r="M132" s="85">
        <v>0</v>
      </c>
      <c r="N132" s="85">
        <v>0</v>
      </c>
      <c r="O132" s="86">
        <v>200000</v>
      </c>
      <c r="P132" s="86">
        <f t="shared" si="16"/>
        <v>200000</v>
      </c>
    </row>
    <row r="133" spans="1:16" ht="25.5" x14ac:dyDescent="0.25">
      <c r="A133" s="60"/>
      <c r="B133" s="60"/>
      <c r="C133" s="60"/>
      <c r="D133" s="60"/>
      <c r="E133" s="87" t="s">
        <v>197</v>
      </c>
      <c r="F133" s="62"/>
      <c r="G133" s="63" t="s">
        <v>190</v>
      </c>
      <c r="H133" s="85">
        <v>0</v>
      </c>
      <c r="I133" s="85">
        <v>0</v>
      </c>
      <c r="J133" s="85">
        <v>0</v>
      </c>
      <c r="K133" s="85">
        <v>0</v>
      </c>
      <c r="L133" s="85">
        <v>0</v>
      </c>
      <c r="M133" s="85">
        <v>0</v>
      </c>
      <c r="N133" s="85">
        <v>0</v>
      </c>
      <c r="O133" s="86">
        <v>9784869.5700000003</v>
      </c>
      <c r="P133" s="86">
        <f t="shared" si="16"/>
        <v>9784869.5700000003</v>
      </c>
    </row>
    <row r="134" spans="1:16" ht="25.5" x14ac:dyDescent="0.25">
      <c r="A134" s="60"/>
      <c r="B134" s="60"/>
      <c r="C134" s="60"/>
      <c r="D134" s="60"/>
      <c r="E134" s="87" t="s">
        <v>198</v>
      </c>
      <c r="F134" s="62"/>
      <c r="G134" s="63" t="s">
        <v>126</v>
      </c>
      <c r="H134" s="85">
        <v>0</v>
      </c>
      <c r="I134" s="85">
        <v>0</v>
      </c>
      <c r="J134" s="85">
        <v>0</v>
      </c>
      <c r="K134" s="85">
        <v>0</v>
      </c>
      <c r="L134" s="85">
        <v>0</v>
      </c>
      <c r="M134" s="85">
        <v>0</v>
      </c>
      <c r="N134" s="85">
        <v>0</v>
      </c>
      <c r="O134" s="86">
        <v>6735239.2000000002</v>
      </c>
      <c r="P134" s="86">
        <f t="shared" si="16"/>
        <v>6735239.2000000002</v>
      </c>
    </row>
    <row r="135" spans="1:16" ht="25.5" x14ac:dyDescent="0.25">
      <c r="A135" s="60"/>
      <c r="B135" s="60"/>
      <c r="C135" s="60"/>
      <c r="D135" s="60"/>
      <c r="E135" s="87" t="s">
        <v>199</v>
      </c>
      <c r="F135" s="62"/>
      <c r="G135" s="63" t="s">
        <v>200</v>
      </c>
      <c r="H135" s="85">
        <v>0</v>
      </c>
      <c r="I135" s="85">
        <v>0</v>
      </c>
      <c r="J135" s="85">
        <v>0</v>
      </c>
      <c r="K135" s="85">
        <v>0</v>
      </c>
      <c r="L135" s="85">
        <v>0</v>
      </c>
      <c r="M135" s="85">
        <v>0</v>
      </c>
      <c r="N135" s="85">
        <v>0</v>
      </c>
      <c r="O135" s="86">
        <v>12525575.609999999</v>
      </c>
      <c r="P135" s="86">
        <f t="shared" si="16"/>
        <v>12525575.609999999</v>
      </c>
    </row>
    <row r="136" spans="1:16" ht="25.5" x14ac:dyDescent="0.25">
      <c r="A136" s="60"/>
      <c r="B136" s="60"/>
      <c r="C136" s="60"/>
      <c r="D136" s="60"/>
      <c r="E136" s="87" t="s">
        <v>201</v>
      </c>
      <c r="F136" s="62"/>
      <c r="G136" s="63" t="s">
        <v>33</v>
      </c>
      <c r="H136" s="85">
        <v>0</v>
      </c>
      <c r="I136" s="85">
        <v>0</v>
      </c>
      <c r="J136" s="85">
        <v>0</v>
      </c>
      <c r="K136" s="85">
        <v>0</v>
      </c>
      <c r="L136" s="85">
        <v>0</v>
      </c>
      <c r="M136" s="85">
        <v>0</v>
      </c>
      <c r="N136" s="85">
        <v>0</v>
      </c>
      <c r="O136" s="86">
        <v>12611438.16</v>
      </c>
      <c r="P136" s="86">
        <f t="shared" si="16"/>
        <v>12611438.16</v>
      </c>
    </row>
    <row r="137" spans="1:16" x14ac:dyDescent="0.25">
      <c r="A137" s="60"/>
      <c r="B137" s="60"/>
      <c r="C137" s="60"/>
      <c r="D137" s="60"/>
      <c r="E137" s="87" t="s">
        <v>202</v>
      </c>
      <c r="F137" s="62"/>
      <c r="G137" s="63" t="s">
        <v>122</v>
      </c>
      <c r="H137" s="85">
        <v>0</v>
      </c>
      <c r="I137" s="85">
        <v>0</v>
      </c>
      <c r="J137" s="85">
        <v>0</v>
      </c>
      <c r="K137" s="85">
        <v>0</v>
      </c>
      <c r="L137" s="85">
        <v>0</v>
      </c>
      <c r="M137" s="85">
        <v>0</v>
      </c>
      <c r="N137" s="85">
        <v>0</v>
      </c>
      <c r="O137" s="86">
        <v>6588382.8499999996</v>
      </c>
      <c r="P137" s="86">
        <f t="shared" si="16"/>
        <v>6588382.8499999996</v>
      </c>
    </row>
    <row r="138" spans="1:16" x14ac:dyDescent="0.25">
      <c r="A138" s="60"/>
      <c r="B138" s="60"/>
      <c r="C138" s="60"/>
      <c r="D138" s="60"/>
      <c r="E138" s="87" t="s">
        <v>202</v>
      </c>
      <c r="F138" s="62"/>
      <c r="G138" s="63" t="s">
        <v>203</v>
      </c>
      <c r="H138" s="85">
        <v>0</v>
      </c>
      <c r="I138" s="85">
        <v>0</v>
      </c>
      <c r="J138" s="85">
        <v>0</v>
      </c>
      <c r="K138" s="85">
        <v>0</v>
      </c>
      <c r="L138" s="85">
        <v>0</v>
      </c>
      <c r="M138" s="85">
        <v>0</v>
      </c>
      <c r="N138" s="85">
        <v>0</v>
      </c>
      <c r="O138" s="86">
        <v>16852484.030000001</v>
      </c>
      <c r="P138" s="86">
        <f t="shared" si="16"/>
        <v>16852484.030000001</v>
      </c>
    </row>
    <row r="139" spans="1:16" ht="25.5" x14ac:dyDescent="0.25">
      <c r="A139" s="60"/>
      <c r="B139" s="60"/>
      <c r="C139" s="60"/>
      <c r="D139" s="60"/>
      <c r="E139" s="87" t="s">
        <v>204</v>
      </c>
      <c r="F139" s="62"/>
      <c r="G139" s="63" t="s">
        <v>83</v>
      </c>
      <c r="H139" s="85">
        <v>0</v>
      </c>
      <c r="I139" s="85">
        <v>0</v>
      </c>
      <c r="J139" s="85">
        <v>0</v>
      </c>
      <c r="K139" s="85">
        <v>0</v>
      </c>
      <c r="L139" s="85">
        <v>0</v>
      </c>
      <c r="M139" s="85">
        <v>0</v>
      </c>
      <c r="N139" s="85">
        <v>0</v>
      </c>
      <c r="O139" s="86">
        <v>3950679.49</v>
      </c>
      <c r="P139" s="86">
        <f t="shared" si="16"/>
        <v>3950679.49</v>
      </c>
    </row>
    <row r="140" spans="1:16" ht="25.5" x14ac:dyDescent="0.25">
      <c r="A140" s="60"/>
      <c r="B140" s="60"/>
      <c r="C140" s="60"/>
      <c r="D140" s="60"/>
      <c r="E140" s="87" t="s">
        <v>205</v>
      </c>
      <c r="F140" s="62"/>
      <c r="G140" s="63" t="s">
        <v>33</v>
      </c>
      <c r="H140" s="85">
        <v>0</v>
      </c>
      <c r="I140" s="85">
        <v>0</v>
      </c>
      <c r="J140" s="85">
        <v>0</v>
      </c>
      <c r="K140" s="85">
        <v>0</v>
      </c>
      <c r="L140" s="85">
        <v>0</v>
      </c>
      <c r="M140" s="85">
        <v>0</v>
      </c>
      <c r="N140" s="85">
        <v>0</v>
      </c>
      <c r="O140" s="86">
        <v>10026157.74</v>
      </c>
      <c r="P140" s="86">
        <f t="shared" si="16"/>
        <v>10026157.74</v>
      </c>
    </row>
    <row r="141" spans="1:16" ht="25.5" x14ac:dyDescent="0.25">
      <c r="A141" s="60"/>
      <c r="B141" s="60"/>
      <c r="C141" s="60"/>
      <c r="D141" s="60"/>
      <c r="E141" s="87" t="s">
        <v>206</v>
      </c>
      <c r="F141" s="62"/>
      <c r="G141" s="63" t="s">
        <v>164</v>
      </c>
      <c r="H141" s="85">
        <v>0</v>
      </c>
      <c r="I141" s="85">
        <v>0</v>
      </c>
      <c r="J141" s="85">
        <v>0</v>
      </c>
      <c r="K141" s="85">
        <v>0</v>
      </c>
      <c r="L141" s="85">
        <v>0</v>
      </c>
      <c r="M141" s="85">
        <v>0</v>
      </c>
      <c r="N141" s="85">
        <v>0</v>
      </c>
      <c r="O141" s="86">
        <v>7578872.2599999998</v>
      </c>
      <c r="P141" s="86">
        <f t="shared" si="16"/>
        <v>7578872.2599999998</v>
      </c>
    </row>
    <row r="142" spans="1:16" x14ac:dyDescent="0.25">
      <c r="A142" s="60"/>
      <c r="B142" s="60"/>
      <c r="C142" s="60"/>
      <c r="D142" s="60"/>
      <c r="E142" s="87" t="s">
        <v>207</v>
      </c>
      <c r="F142" s="62"/>
      <c r="G142" s="63" t="s">
        <v>208</v>
      </c>
      <c r="H142" s="85">
        <v>0</v>
      </c>
      <c r="I142" s="85">
        <v>0</v>
      </c>
      <c r="J142" s="85">
        <v>0</v>
      </c>
      <c r="K142" s="85">
        <v>0</v>
      </c>
      <c r="L142" s="85">
        <v>0</v>
      </c>
      <c r="M142" s="85">
        <v>0</v>
      </c>
      <c r="N142" s="85">
        <v>0</v>
      </c>
      <c r="O142" s="86">
        <v>6494215.2000000002</v>
      </c>
      <c r="P142" s="86">
        <f t="shared" si="16"/>
        <v>6494215.2000000002</v>
      </c>
    </row>
    <row r="143" spans="1:16" x14ac:dyDescent="0.25">
      <c r="A143" s="60"/>
      <c r="B143" s="60"/>
      <c r="C143" s="60"/>
      <c r="D143" s="60"/>
      <c r="E143" s="87" t="s">
        <v>209</v>
      </c>
      <c r="F143" s="62"/>
      <c r="G143" s="63" t="s">
        <v>210</v>
      </c>
      <c r="H143" s="85">
        <v>0</v>
      </c>
      <c r="I143" s="85">
        <v>0</v>
      </c>
      <c r="J143" s="85">
        <v>0</v>
      </c>
      <c r="K143" s="85">
        <v>0</v>
      </c>
      <c r="L143" s="85">
        <v>0</v>
      </c>
      <c r="M143" s="85">
        <v>0</v>
      </c>
      <c r="N143" s="85">
        <v>0</v>
      </c>
      <c r="O143" s="86">
        <v>9830045.5500000007</v>
      </c>
      <c r="P143" s="86">
        <f t="shared" si="16"/>
        <v>9830045.5500000007</v>
      </c>
    </row>
    <row r="144" spans="1:16" ht="25.5" x14ac:dyDescent="0.25">
      <c r="A144" s="60"/>
      <c r="B144" s="60"/>
      <c r="C144" s="60"/>
      <c r="D144" s="60"/>
      <c r="E144" s="87" t="s">
        <v>48</v>
      </c>
      <c r="F144" s="62"/>
      <c r="G144" s="63" t="s">
        <v>33</v>
      </c>
      <c r="H144" s="85">
        <v>0</v>
      </c>
      <c r="I144" s="85">
        <v>0</v>
      </c>
      <c r="J144" s="85">
        <v>0</v>
      </c>
      <c r="K144" s="85">
        <v>0</v>
      </c>
      <c r="L144" s="85">
        <v>0</v>
      </c>
      <c r="M144" s="85">
        <v>0</v>
      </c>
      <c r="N144" s="85">
        <v>0</v>
      </c>
      <c r="O144" s="86">
        <v>877624356.02999997</v>
      </c>
      <c r="P144" s="86">
        <f t="shared" si="16"/>
        <v>877624356.02999997</v>
      </c>
    </row>
    <row r="145" spans="1:16" ht="63.75" x14ac:dyDescent="0.25">
      <c r="A145" s="60"/>
      <c r="B145" s="60"/>
      <c r="C145" s="60"/>
      <c r="D145" s="60"/>
      <c r="E145" s="87" t="s">
        <v>211</v>
      </c>
      <c r="F145" s="62"/>
      <c r="G145" s="63" t="s">
        <v>33</v>
      </c>
      <c r="H145" s="85">
        <v>0</v>
      </c>
      <c r="I145" s="85">
        <v>0</v>
      </c>
      <c r="J145" s="85">
        <v>0</v>
      </c>
      <c r="K145" s="85">
        <v>0</v>
      </c>
      <c r="L145" s="85">
        <v>0</v>
      </c>
      <c r="M145" s="85">
        <v>0</v>
      </c>
      <c r="N145" s="85">
        <v>0</v>
      </c>
      <c r="O145" s="86">
        <v>4159037.61</v>
      </c>
      <c r="P145" s="86">
        <f t="shared" si="16"/>
        <v>4159037.61</v>
      </c>
    </row>
    <row r="146" spans="1:16" ht="63.75" x14ac:dyDescent="0.25">
      <c r="A146" s="60"/>
      <c r="B146" s="60"/>
      <c r="C146" s="60"/>
      <c r="D146" s="60"/>
      <c r="E146" s="87" t="s">
        <v>212</v>
      </c>
      <c r="F146" s="62"/>
      <c r="G146" s="63" t="s">
        <v>33</v>
      </c>
      <c r="H146" s="85">
        <v>0</v>
      </c>
      <c r="I146" s="85">
        <v>0</v>
      </c>
      <c r="J146" s="85">
        <v>0</v>
      </c>
      <c r="K146" s="85">
        <v>0</v>
      </c>
      <c r="L146" s="85">
        <v>0</v>
      </c>
      <c r="M146" s="85">
        <v>0</v>
      </c>
      <c r="N146" s="85">
        <v>0</v>
      </c>
      <c r="O146" s="86">
        <v>7610436.7300000004</v>
      </c>
      <c r="P146" s="86">
        <f t="shared" si="16"/>
        <v>7610436.7300000004</v>
      </c>
    </row>
    <row r="147" spans="1:16" ht="63.75" x14ac:dyDescent="0.25">
      <c r="A147" s="60"/>
      <c r="B147" s="60"/>
      <c r="C147" s="60"/>
      <c r="D147" s="60"/>
      <c r="E147" s="87" t="s">
        <v>213</v>
      </c>
      <c r="F147" s="62"/>
      <c r="G147" s="63" t="s">
        <v>33</v>
      </c>
      <c r="H147" s="85">
        <v>0</v>
      </c>
      <c r="I147" s="85">
        <v>0</v>
      </c>
      <c r="J147" s="85">
        <v>0</v>
      </c>
      <c r="K147" s="85">
        <v>0</v>
      </c>
      <c r="L147" s="85">
        <v>0</v>
      </c>
      <c r="M147" s="85">
        <v>0</v>
      </c>
      <c r="N147" s="85">
        <v>0</v>
      </c>
      <c r="O147" s="86">
        <v>11418442.949999999</v>
      </c>
      <c r="P147" s="86">
        <f t="shared" si="16"/>
        <v>11418442.949999999</v>
      </c>
    </row>
    <row r="148" spans="1:16" ht="51" x14ac:dyDescent="0.25">
      <c r="A148" s="60"/>
      <c r="B148" s="60"/>
      <c r="C148" s="60"/>
      <c r="D148" s="60"/>
      <c r="E148" s="87" t="s">
        <v>214</v>
      </c>
      <c r="F148" s="62"/>
      <c r="G148" s="63" t="s">
        <v>33</v>
      </c>
      <c r="H148" s="85">
        <v>0</v>
      </c>
      <c r="I148" s="85">
        <v>0</v>
      </c>
      <c r="J148" s="85">
        <v>0</v>
      </c>
      <c r="K148" s="85">
        <v>0</v>
      </c>
      <c r="L148" s="85">
        <v>0</v>
      </c>
      <c r="M148" s="85">
        <v>0</v>
      </c>
      <c r="N148" s="85">
        <v>0</v>
      </c>
      <c r="O148" s="86">
        <v>4629210.87</v>
      </c>
      <c r="P148" s="86">
        <f t="shared" si="16"/>
        <v>4629210.87</v>
      </c>
    </row>
    <row r="149" spans="1:16" ht="51" x14ac:dyDescent="0.25">
      <c r="A149" s="60"/>
      <c r="B149" s="60"/>
      <c r="C149" s="60"/>
      <c r="D149" s="60"/>
      <c r="E149" s="87" t="s">
        <v>215</v>
      </c>
      <c r="F149" s="62"/>
      <c r="G149" s="63" t="s">
        <v>109</v>
      </c>
      <c r="H149" s="85">
        <v>0</v>
      </c>
      <c r="I149" s="85">
        <v>0</v>
      </c>
      <c r="J149" s="85">
        <v>0</v>
      </c>
      <c r="K149" s="85">
        <v>0</v>
      </c>
      <c r="L149" s="85">
        <v>0</v>
      </c>
      <c r="M149" s="85">
        <v>0</v>
      </c>
      <c r="N149" s="85">
        <v>0</v>
      </c>
      <c r="O149" s="86">
        <v>2324935.12</v>
      </c>
      <c r="P149" s="86">
        <f t="shared" si="16"/>
        <v>2324935.12</v>
      </c>
    </row>
    <row r="150" spans="1:16" ht="52.5" customHeight="1" x14ac:dyDescent="0.25">
      <c r="A150" s="60"/>
      <c r="B150" s="60"/>
      <c r="C150" s="60"/>
      <c r="D150" s="60"/>
      <c r="E150" s="87" t="s">
        <v>216</v>
      </c>
      <c r="F150" s="62"/>
      <c r="G150" s="63" t="s">
        <v>109</v>
      </c>
      <c r="H150" s="85">
        <v>0</v>
      </c>
      <c r="I150" s="85">
        <v>0</v>
      </c>
      <c r="J150" s="85">
        <v>0</v>
      </c>
      <c r="K150" s="85">
        <v>0</v>
      </c>
      <c r="L150" s="85">
        <v>0</v>
      </c>
      <c r="M150" s="85">
        <v>0</v>
      </c>
      <c r="N150" s="85">
        <v>0</v>
      </c>
      <c r="O150" s="86">
        <v>2856833.42</v>
      </c>
      <c r="P150" s="86">
        <f t="shared" si="16"/>
        <v>2856833.42</v>
      </c>
    </row>
    <row r="151" spans="1:16" ht="51" x14ac:dyDescent="0.25">
      <c r="A151" s="60"/>
      <c r="B151" s="60"/>
      <c r="C151" s="60"/>
      <c r="D151" s="60"/>
      <c r="E151" s="87" t="s">
        <v>217</v>
      </c>
      <c r="F151" s="62"/>
      <c r="G151" s="63" t="s">
        <v>169</v>
      </c>
      <c r="H151" s="85">
        <v>0</v>
      </c>
      <c r="I151" s="85">
        <v>0</v>
      </c>
      <c r="J151" s="85">
        <v>0</v>
      </c>
      <c r="K151" s="85">
        <v>0</v>
      </c>
      <c r="L151" s="85">
        <v>0</v>
      </c>
      <c r="M151" s="85">
        <v>0</v>
      </c>
      <c r="N151" s="85">
        <v>0</v>
      </c>
      <c r="O151" s="86">
        <v>6614802.1500000004</v>
      </c>
      <c r="P151" s="86">
        <f t="shared" si="16"/>
        <v>6614802.1500000004</v>
      </c>
    </row>
    <row r="152" spans="1:16" ht="38.25" x14ac:dyDescent="0.25">
      <c r="A152" s="60"/>
      <c r="B152" s="60"/>
      <c r="C152" s="60"/>
      <c r="D152" s="60"/>
      <c r="E152" s="87" t="s">
        <v>218</v>
      </c>
      <c r="F152" s="62"/>
      <c r="G152" s="63" t="s">
        <v>99</v>
      </c>
      <c r="H152" s="85">
        <v>0</v>
      </c>
      <c r="I152" s="85">
        <v>0</v>
      </c>
      <c r="J152" s="85">
        <v>0</v>
      </c>
      <c r="K152" s="85">
        <v>0</v>
      </c>
      <c r="L152" s="85">
        <v>0</v>
      </c>
      <c r="M152" s="85">
        <v>0</v>
      </c>
      <c r="N152" s="85">
        <v>0</v>
      </c>
      <c r="O152" s="86">
        <v>989586.29</v>
      </c>
      <c r="P152" s="86">
        <f t="shared" si="16"/>
        <v>989586.29</v>
      </c>
    </row>
    <row r="153" spans="1:16" ht="38.25" x14ac:dyDescent="0.25">
      <c r="A153" s="60"/>
      <c r="B153" s="60"/>
      <c r="C153" s="60"/>
      <c r="D153" s="60"/>
      <c r="E153" s="87" t="s">
        <v>219</v>
      </c>
      <c r="F153" s="62"/>
      <c r="G153" s="63" t="s">
        <v>99</v>
      </c>
      <c r="H153" s="85">
        <v>0</v>
      </c>
      <c r="I153" s="85">
        <v>0</v>
      </c>
      <c r="J153" s="85">
        <v>0</v>
      </c>
      <c r="K153" s="85">
        <v>0</v>
      </c>
      <c r="L153" s="85">
        <v>0</v>
      </c>
      <c r="M153" s="85">
        <v>0</v>
      </c>
      <c r="N153" s="85">
        <v>0</v>
      </c>
      <c r="O153" s="86">
        <v>830005.88</v>
      </c>
      <c r="P153" s="86">
        <f t="shared" si="16"/>
        <v>830005.88</v>
      </c>
    </row>
    <row r="154" spans="1:16" ht="39" customHeight="1" x14ac:dyDescent="0.25">
      <c r="A154" s="60"/>
      <c r="B154" s="60"/>
      <c r="C154" s="60"/>
      <c r="D154" s="60"/>
      <c r="E154" s="87" t="s">
        <v>220</v>
      </c>
      <c r="F154" s="62"/>
      <c r="G154" s="63" t="s">
        <v>99</v>
      </c>
      <c r="H154" s="85">
        <v>0</v>
      </c>
      <c r="I154" s="85">
        <v>0</v>
      </c>
      <c r="J154" s="85">
        <v>0</v>
      </c>
      <c r="K154" s="85">
        <v>0</v>
      </c>
      <c r="L154" s="85">
        <v>0</v>
      </c>
      <c r="M154" s="85">
        <v>0</v>
      </c>
      <c r="N154" s="85">
        <v>0</v>
      </c>
      <c r="O154" s="86">
        <v>255060.06</v>
      </c>
      <c r="P154" s="86">
        <f t="shared" si="16"/>
        <v>255060.06</v>
      </c>
    </row>
    <row r="155" spans="1:16" ht="38.25" x14ac:dyDescent="0.25">
      <c r="A155" s="60"/>
      <c r="B155" s="60"/>
      <c r="C155" s="60"/>
      <c r="D155" s="60"/>
      <c r="E155" s="87" t="s">
        <v>221</v>
      </c>
      <c r="F155" s="62"/>
      <c r="G155" s="63" t="s">
        <v>31</v>
      </c>
      <c r="H155" s="85">
        <v>0</v>
      </c>
      <c r="I155" s="85">
        <v>0</v>
      </c>
      <c r="J155" s="85">
        <v>0</v>
      </c>
      <c r="K155" s="85">
        <v>0</v>
      </c>
      <c r="L155" s="85">
        <v>0</v>
      </c>
      <c r="M155" s="85">
        <v>0</v>
      </c>
      <c r="N155" s="85">
        <v>0</v>
      </c>
      <c r="O155" s="86">
        <v>1710985.52</v>
      </c>
      <c r="P155" s="86">
        <f t="shared" si="16"/>
        <v>1710985.52</v>
      </c>
    </row>
    <row r="156" spans="1:16" ht="38.25" x14ac:dyDescent="0.25">
      <c r="A156" s="60"/>
      <c r="B156" s="60"/>
      <c r="C156" s="60"/>
      <c r="D156" s="60"/>
      <c r="E156" s="87" t="s">
        <v>222</v>
      </c>
      <c r="F156" s="62"/>
      <c r="G156" s="63" t="s">
        <v>33</v>
      </c>
      <c r="H156" s="85">
        <v>0</v>
      </c>
      <c r="I156" s="85">
        <v>0</v>
      </c>
      <c r="J156" s="85">
        <v>0</v>
      </c>
      <c r="K156" s="85">
        <v>0</v>
      </c>
      <c r="L156" s="85">
        <v>0</v>
      </c>
      <c r="M156" s="85">
        <v>0</v>
      </c>
      <c r="N156" s="85">
        <v>0</v>
      </c>
      <c r="O156" s="86">
        <v>1942416.05</v>
      </c>
      <c r="P156" s="86">
        <f t="shared" si="16"/>
        <v>1942416.05</v>
      </c>
    </row>
    <row r="157" spans="1:16" ht="40.5" customHeight="1" x14ac:dyDescent="0.25">
      <c r="A157" s="60"/>
      <c r="B157" s="60"/>
      <c r="C157" s="60"/>
      <c r="D157" s="60"/>
      <c r="E157" s="87" t="s">
        <v>223</v>
      </c>
      <c r="F157" s="62"/>
      <c r="G157" s="63" t="s">
        <v>36</v>
      </c>
      <c r="H157" s="85">
        <v>0</v>
      </c>
      <c r="I157" s="85">
        <v>0</v>
      </c>
      <c r="J157" s="85">
        <v>0</v>
      </c>
      <c r="K157" s="85">
        <v>0</v>
      </c>
      <c r="L157" s="85">
        <v>0</v>
      </c>
      <c r="M157" s="85">
        <v>0</v>
      </c>
      <c r="N157" s="85">
        <v>0</v>
      </c>
      <c r="O157" s="86">
        <v>3223064.01</v>
      </c>
      <c r="P157" s="86">
        <f t="shared" si="16"/>
        <v>3223064.01</v>
      </c>
    </row>
    <row r="158" spans="1:16" ht="51" x14ac:dyDescent="0.25">
      <c r="A158" s="60"/>
      <c r="B158" s="60"/>
      <c r="C158" s="60"/>
      <c r="D158" s="60"/>
      <c r="E158" s="87" t="s">
        <v>224</v>
      </c>
      <c r="F158" s="62"/>
      <c r="G158" s="63" t="s">
        <v>36</v>
      </c>
      <c r="H158" s="85">
        <v>0</v>
      </c>
      <c r="I158" s="85">
        <v>0</v>
      </c>
      <c r="J158" s="85">
        <v>0</v>
      </c>
      <c r="K158" s="85">
        <v>0</v>
      </c>
      <c r="L158" s="85">
        <v>0</v>
      </c>
      <c r="M158" s="85">
        <v>0</v>
      </c>
      <c r="N158" s="85">
        <v>0</v>
      </c>
      <c r="O158" s="86">
        <v>3620874.26</v>
      </c>
      <c r="P158" s="86">
        <f t="shared" si="16"/>
        <v>3620874.26</v>
      </c>
    </row>
    <row r="159" spans="1:16" ht="51" x14ac:dyDescent="0.25">
      <c r="A159" s="60"/>
      <c r="B159" s="60"/>
      <c r="C159" s="60"/>
      <c r="D159" s="60"/>
      <c r="E159" s="87" t="s">
        <v>225</v>
      </c>
      <c r="F159" s="62"/>
      <c r="G159" s="63" t="s">
        <v>226</v>
      </c>
      <c r="H159" s="85">
        <v>0</v>
      </c>
      <c r="I159" s="85">
        <v>0</v>
      </c>
      <c r="J159" s="85">
        <v>0</v>
      </c>
      <c r="K159" s="85">
        <v>0</v>
      </c>
      <c r="L159" s="85">
        <v>0</v>
      </c>
      <c r="M159" s="85">
        <v>0</v>
      </c>
      <c r="N159" s="85">
        <v>0</v>
      </c>
      <c r="O159" s="86">
        <v>8828948.7200000007</v>
      </c>
      <c r="P159" s="86">
        <f t="shared" si="16"/>
        <v>8828948.7200000007</v>
      </c>
    </row>
    <row r="160" spans="1:16" ht="63.75" x14ac:dyDescent="0.25">
      <c r="A160" s="35"/>
      <c r="B160" s="35"/>
      <c r="C160" s="35"/>
      <c r="D160" s="35"/>
      <c r="E160" s="36" t="s">
        <v>227</v>
      </c>
      <c r="F160" s="37"/>
      <c r="G160" s="38" t="s">
        <v>109</v>
      </c>
      <c r="H160" s="39">
        <v>0</v>
      </c>
      <c r="I160" s="39">
        <v>0</v>
      </c>
      <c r="J160" s="39">
        <v>0</v>
      </c>
      <c r="K160" s="39">
        <v>0</v>
      </c>
      <c r="L160" s="39">
        <v>0</v>
      </c>
      <c r="M160" s="39">
        <v>0</v>
      </c>
      <c r="N160" s="39">
        <v>0</v>
      </c>
      <c r="O160" s="40">
        <v>2804850.69</v>
      </c>
      <c r="P160" s="40">
        <f t="shared" si="16"/>
        <v>2804850.69</v>
      </c>
    </row>
    <row r="161" spans="1:16" ht="38.25" x14ac:dyDescent="0.25">
      <c r="A161" s="60"/>
      <c r="B161" s="60"/>
      <c r="C161" s="60"/>
      <c r="D161" s="60"/>
      <c r="E161" s="87" t="s">
        <v>228</v>
      </c>
      <c r="F161" s="62"/>
      <c r="G161" s="63" t="s">
        <v>111</v>
      </c>
      <c r="H161" s="85">
        <v>0</v>
      </c>
      <c r="I161" s="85">
        <v>0</v>
      </c>
      <c r="J161" s="85">
        <v>0</v>
      </c>
      <c r="K161" s="85">
        <v>0</v>
      </c>
      <c r="L161" s="85">
        <v>0</v>
      </c>
      <c r="M161" s="85">
        <v>0</v>
      </c>
      <c r="N161" s="85">
        <v>0</v>
      </c>
      <c r="O161" s="86">
        <v>2266616.42</v>
      </c>
      <c r="P161" s="86">
        <f t="shared" si="16"/>
        <v>2266616.42</v>
      </c>
    </row>
    <row r="162" spans="1:16" ht="38.25" x14ac:dyDescent="0.25">
      <c r="A162" s="60"/>
      <c r="B162" s="60"/>
      <c r="C162" s="60"/>
      <c r="D162" s="60"/>
      <c r="E162" s="87" t="s">
        <v>229</v>
      </c>
      <c r="F162" s="62"/>
      <c r="G162" s="63" t="s">
        <v>33</v>
      </c>
      <c r="H162" s="85">
        <v>0</v>
      </c>
      <c r="I162" s="85">
        <v>0</v>
      </c>
      <c r="J162" s="85">
        <v>0</v>
      </c>
      <c r="K162" s="85">
        <v>0</v>
      </c>
      <c r="L162" s="85">
        <v>0</v>
      </c>
      <c r="M162" s="85">
        <v>0</v>
      </c>
      <c r="N162" s="85">
        <v>0</v>
      </c>
      <c r="O162" s="86">
        <v>8812910.1899999995</v>
      </c>
      <c r="P162" s="86">
        <f t="shared" si="16"/>
        <v>8812910.1899999995</v>
      </c>
    </row>
    <row r="163" spans="1:16" ht="51" x14ac:dyDescent="0.25">
      <c r="A163" s="60"/>
      <c r="B163" s="60"/>
      <c r="C163" s="60"/>
      <c r="D163" s="60"/>
      <c r="E163" s="87" t="s">
        <v>230</v>
      </c>
      <c r="F163" s="62"/>
      <c r="G163" s="63" t="s">
        <v>33</v>
      </c>
      <c r="H163" s="85">
        <v>0</v>
      </c>
      <c r="I163" s="85">
        <v>0</v>
      </c>
      <c r="J163" s="85">
        <v>0</v>
      </c>
      <c r="K163" s="85">
        <v>0</v>
      </c>
      <c r="L163" s="85">
        <v>0</v>
      </c>
      <c r="M163" s="85">
        <v>0</v>
      </c>
      <c r="N163" s="85">
        <v>0</v>
      </c>
      <c r="O163" s="86">
        <v>4419253.79</v>
      </c>
      <c r="P163" s="86">
        <f t="shared" si="16"/>
        <v>4419253.79</v>
      </c>
    </row>
    <row r="164" spans="1:16" ht="25.5" x14ac:dyDescent="0.25">
      <c r="A164" s="60"/>
      <c r="B164" s="60"/>
      <c r="C164" s="60"/>
      <c r="D164" s="60"/>
      <c r="E164" s="87" t="s">
        <v>231</v>
      </c>
      <c r="F164" s="62"/>
      <c r="G164" s="63" t="s">
        <v>33</v>
      </c>
      <c r="H164" s="85">
        <v>0</v>
      </c>
      <c r="I164" s="85">
        <v>0</v>
      </c>
      <c r="J164" s="85">
        <v>0</v>
      </c>
      <c r="K164" s="85">
        <v>0</v>
      </c>
      <c r="L164" s="85">
        <v>0</v>
      </c>
      <c r="M164" s="85">
        <v>0</v>
      </c>
      <c r="N164" s="85">
        <v>0</v>
      </c>
      <c r="O164" s="86">
        <v>6501048.71</v>
      </c>
      <c r="P164" s="86">
        <f t="shared" si="16"/>
        <v>6501048.71</v>
      </c>
    </row>
    <row r="165" spans="1:16" ht="38.25" x14ac:dyDescent="0.25">
      <c r="A165" s="60"/>
      <c r="B165" s="60"/>
      <c r="C165" s="60"/>
      <c r="D165" s="60"/>
      <c r="E165" s="87" t="s">
        <v>232</v>
      </c>
      <c r="F165" s="62"/>
      <c r="G165" s="63" t="s">
        <v>33</v>
      </c>
      <c r="H165" s="85">
        <v>0</v>
      </c>
      <c r="I165" s="85">
        <v>0</v>
      </c>
      <c r="J165" s="85">
        <v>0</v>
      </c>
      <c r="K165" s="85">
        <v>0</v>
      </c>
      <c r="L165" s="85">
        <v>0</v>
      </c>
      <c r="M165" s="85">
        <v>0</v>
      </c>
      <c r="N165" s="85">
        <v>0</v>
      </c>
      <c r="O165" s="86">
        <v>9796742.5199999996</v>
      </c>
      <c r="P165" s="86">
        <f t="shared" si="16"/>
        <v>9796742.5199999996</v>
      </c>
    </row>
    <row r="166" spans="1:16" ht="38.25" x14ac:dyDescent="0.25">
      <c r="A166" s="60"/>
      <c r="B166" s="60"/>
      <c r="C166" s="60"/>
      <c r="D166" s="60"/>
      <c r="E166" s="87" t="s">
        <v>233</v>
      </c>
      <c r="F166" s="62"/>
      <c r="G166" s="63" t="s">
        <v>33</v>
      </c>
      <c r="H166" s="85">
        <v>0</v>
      </c>
      <c r="I166" s="85">
        <v>0</v>
      </c>
      <c r="J166" s="85">
        <v>0</v>
      </c>
      <c r="K166" s="85">
        <v>0</v>
      </c>
      <c r="L166" s="85">
        <v>0</v>
      </c>
      <c r="M166" s="85">
        <v>0</v>
      </c>
      <c r="N166" s="85">
        <v>0</v>
      </c>
      <c r="O166" s="86">
        <v>6578185.8099999996</v>
      </c>
      <c r="P166" s="86">
        <f t="shared" ref="P166:P229" si="17">SUM(H166:O166)</f>
        <v>6578185.8099999996</v>
      </c>
    </row>
    <row r="167" spans="1:16" ht="38.25" x14ac:dyDescent="0.25">
      <c r="A167" s="60"/>
      <c r="B167" s="60"/>
      <c r="C167" s="60"/>
      <c r="D167" s="60"/>
      <c r="E167" s="87" t="s">
        <v>234</v>
      </c>
      <c r="F167" s="62"/>
      <c r="G167" s="63" t="s">
        <v>33</v>
      </c>
      <c r="H167" s="85">
        <v>0</v>
      </c>
      <c r="I167" s="85">
        <v>0</v>
      </c>
      <c r="J167" s="85">
        <v>0</v>
      </c>
      <c r="K167" s="85">
        <v>0</v>
      </c>
      <c r="L167" s="85">
        <v>0</v>
      </c>
      <c r="M167" s="85">
        <v>0</v>
      </c>
      <c r="N167" s="85">
        <v>0</v>
      </c>
      <c r="O167" s="86">
        <v>3485340.17</v>
      </c>
      <c r="P167" s="86">
        <f t="shared" si="17"/>
        <v>3485340.17</v>
      </c>
    </row>
    <row r="168" spans="1:16" ht="38.25" x14ac:dyDescent="0.25">
      <c r="A168" s="60"/>
      <c r="B168" s="60"/>
      <c r="C168" s="60"/>
      <c r="D168" s="60"/>
      <c r="E168" s="87" t="s">
        <v>235</v>
      </c>
      <c r="F168" s="62"/>
      <c r="G168" s="63" t="s">
        <v>113</v>
      </c>
      <c r="H168" s="85">
        <v>0</v>
      </c>
      <c r="I168" s="85">
        <v>0</v>
      </c>
      <c r="J168" s="85">
        <v>0</v>
      </c>
      <c r="K168" s="85">
        <v>0</v>
      </c>
      <c r="L168" s="85">
        <v>0</v>
      </c>
      <c r="M168" s="85">
        <v>0</v>
      </c>
      <c r="N168" s="85">
        <v>0</v>
      </c>
      <c r="O168" s="86">
        <v>4742660.45</v>
      </c>
      <c r="P168" s="86">
        <f t="shared" si="17"/>
        <v>4742660.45</v>
      </c>
    </row>
    <row r="169" spans="1:16" ht="51" x14ac:dyDescent="0.25">
      <c r="A169" s="60"/>
      <c r="B169" s="60"/>
      <c r="C169" s="60"/>
      <c r="D169" s="60"/>
      <c r="E169" s="87" t="s">
        <v>236</v>
      </c>
      <c r="F169" s="62"/>
      <c r="G169" s="63" t="s">
        <v>33</v>
      </c>
      <c r="H169" s="85">
        <v>0</v>
      </c>
      <c r="I169" s="85">
        <v>0</v>
      </c>
      <c r="J169" s="85">
        <v>0</v>
      </c>
      <c r="K169" s="85">
        <v>0</v>
      </c>
      <c r="L169" s="85">
        <v>0</v>
      </c>
      <c r="M169" s="85">
        <v>0</v>
      </c>
      <c r="N169" s="85">
        <v>0</v>
      </c>
      <c r="O169" s="86">
        <v>13188284.17</v>
      </c>
      <c r="P169" s="86">
        <f t="shared" si="17"/>
        <v>13188284.17</v>
      </c>
    </row>
    <row r="170" spans="1:16" ht="38.25" x14ac:dyDescent="0.25">
      <c r="A170" s="60"/>
      <c r="B170" s="60"/>
      <c r="C170" s="60"/>
      <c r="D170" s="60"/>
      <c r="E170" s="87" t="s">
        <v>237</v>
      </c>
      <c r="F170" s="62"/>
      <c r="G170" s="63" t="s">
        <v>33</v>
      </c>
      <c r="H170" s="85">
        <v>0</v>
      </c>
      <c r="I170" s="85">
        <v>0</v>
      </c>
      <c r="J170" s="85">
        <v>0</v>
      </c>
      <c r="K170" s="85">
        <v>0</v>
      </c>
      <c r="L170" s="85">
        <v>0</v>
      </c>
      <c r="M170" s="85">
        <v>0</v>
      </c>
      <c r="N170" s="85">
        <v>0</v>
      </c>
      <c r="O170" s="86">
        <v>6617446.9800000004</v>
      </c>
      <c r="P170" s="86">
        <f t="shared" si="17"/>
        <v>6617446.9800000004</v>
      </c>
    </row>
    <row r="171" spans="1:16" ht="38.25" x14ac:dyDescent="0.25">
      <c r="A171" s="60"/>
      <c r="B171" s="60"/>
      <c r="C171" s="60"/>
      <c r="D171" s="60"/>
      <c r="E171" s="87" t="s">
        <v>238</v>
      </c>
      <c r="F171" s="62"/>
      <c r="G171" s="63" t="s">
        <v>33</v>
      </c>
      <c r="H171" s="85">
        <v>0</v>
      </c>
      <c r="I171" s="85">
        <v>0</v>
      </c>
      <c r="J171" s="85">
        <v>0</v>
      </c>
      <c r="K171" s="85">
        <v>0</v>
      </c>
      <c r="L171" s="85">
        <v>0</v>
      </c>
      <c r="M171" s="85">
        <v>0</v>
      </c>
      <c r="N171" s="85">
        <v>0</v>
      </c>
      <c r="O171" s="86">
        <v>9106011.3900000006</v>
      </c>
      <c r="P171" s="86">
        <f t="shared" si="17"/>
        <v>9106011.3900000006</v>
      </c>
    </row>
    <row r="172" spans="1:16" ht="38.25" x14ac:dyDescent="0.25">
      <c r="A172" s="60"/>
      <c r="B172" s="60"/>
      <c r="C172" s="60"/>
      <c r="D172" s="60"/>
      <c r="E172" s="87" t="s">
        <v>239</v>
      </c>
      <c r="F172" s="62"/>
      <c r="G172" s="63" t="s">
        <v>200</v>
      </c>
      <c r="H172" s="85">
        <v>0</v>
      </c>
      <c r="I172" s="85">
        <v>0</v>
      </c>
      <c r="J172" s="85">
        <v>0</v>
      </c>
      <c r="K172" s="85">
        <v>0</v>
      </c>
      <c r="L172" s="85">
        <v>0</v>
      </c>
      <c r="M172" s="85">
        <v>0</v>
      </c>
      <c r="N172" s="85">
        <v>0</v>
      </c>
      <c r="O172" s="86">
        <v>4151965.61</v>
      </c>
      <c r="P172" s="86">
        <f t="shared" si="17"/>
        <v>4151965.61</v>
      </c>
    </row>
    <row r="173" spans="1:16" ht="51" x14ac:dyDescent="0.25">
      <c r="A173" s="60"/>
      <c r="B173" s="60"/>
      <c r="C173" s="60"/>
      <c r="D173" s="60"/>
      <c r="E173" s="87" t="s">
        <v>240</v>
      </c>
      <c r="F173" s="62"/>
      <c r="G173" s="63" t="s">
        <v>33</v>
      </c>
      <c r="H173" s="85">
        <v>0</v>
      </c>
      <c r="I173" s="85">
        <v>0</v>
      </c>
      <c r="J173" s="85">
        <v>0</v>
      </c>
      <c r="K173" s="85">
        <v>0</v>
      </c>
      <c r="L173" s="85">
        <v>0</v>
      </c>
      <c r="M173" s="85">
        <v>0</v>
      </c>
      <c r="N173" s="85">
        <v>0</v>
      </c>
      <c r="O173" s="86">
        <v>7570014.4100000001</v>
      </c>
      <c r="P173" s="86">
        <f t="shared" si="17"/>
        <v>7570014.4100000001</v>
      </c>
    </row>
    <row r="174" spans="1:16" ht="38.25" x14ac:dyDescent="0.25">
      <c r="A174" s="60"/>
      <c r="B174" s="60"/>
      <c r="C174" s="60"/>
      <c r="D174" s="60"/>
      <c r="E174" s="87" t="s">
        <v>241</v>
      </c>
      <c r="F174" s="62"/>
      <c r="G174" s="63" t="s">
        <v>33</v>
      </c>
      <c r="H174" s="85">
        <v>0</v>
      </c>
      <c r="I174" s="85">
        <v>0</v>
      </c>
      <c r="J174" s="85">
        <v>0</v>
      </c>
      <c r="K174" s="85">
        <v>0</v>
      </c>
      <c r="L174" s="85">
        <v>0</v>
      </c>
      <c r="M174" s="85">
        <v>0</v>
      </c>
      <c r="N174" s="85">
        <v>0</v>
      </c>
      <c r="O174" s="86">
        <v>9261044.5800000001</v>
      </c>
      <c r="P174" s="86">
        <f t="shared" si="17"/>
        <v>9261044.5800000001</v>
      </c>
    </row>
    <row r="175" spans="1:16" ht="38.25" x14ac:dyDescent="0.25">
      <c r="A175" s="60"/>
      <c r="B175" s="60"/>
      <c r="C175" s="60"/>
      <c r="D175" s="60"/>
      <c r="E175" s="87" t="s">
        <v>242</v>
      </c>
      <c r="F175" s="62"/>
      <c r="G175" s="63" t="s">
        <v>33</v>
      </c>
      <c r="H175" s="85">
        <v>0</v>
      </c>
      <c r="I175" s="85">
        <v>0</v>
      </c>
      <c r="J175" s="85">
        <v>0</v>
      </c>
      <c r="K175" s="85">
        <v>0</v>
      </c>
      <c r="L175" s="85">
        <v>0</v>
      </c>
      <c r="M175" s="85">
        <v>0</v>
      </c>
      <c r="N175" s="85">
        <v>0</v>
      </c>
      <c r="O175" s="86">
        <v>2382595.33</v>
      </c>
      <c r="P175" s="86">
        <f t="shared" si="17"/>
        <v>2382595.33</v>
      </c>
    </row>
    <row r="176" spans="1:16" ht="38.25" x14ac:dyDescent="0.25">
      <c r="A176" s="60"/>
      <c r="B176" s="60"/>
      <c r="C176" s="60"/>
      <c r="D176" s="60"/>
      <c r="E176" s="87" t="s">
        <v>243</v>
      </c>
      <c r="F176" s="62"/>
      <c r="G176" s="63" t="s">
        <v>33</v>
      </c>
      <c r="H176" s="85">
        <v>0</v>
      </c>
      <c r="I176" s="85">
        <v>0</v>
      </c>
      <c r="J176" s="85">
        <v>0</v>
      </c>
      <c r="K176" s="85">
        <v>0</v>
      </c>
      <c r="L176" s="85">
        <v>0</v>
      </c>
      <c r="M176" s="85">
        <v>0</v>
      </c>
      <c r="N176" s="85">
        <v>0</v>
      </c>
      <c r="O176" s="86">
        <v>2042908.18</v>
      </c>
      <c r="P176" s="86">
        <f t="shared" si="17"/>
        <v>2042908.18</v>
      </c>
    </row>
    <row r="177" spans="1:16" ht="51" x14ac:dyDescent="0.25">
      <c r="A177" s="60"/>
      <c r="B177" s="60"/>
      <c r="C177" s="60"/>
      <c r="D177" s="60"/>
      <c r="E177" s="87" t="s">
        <v>244</v>
      </c>
      <c r="F177" s="62"/>
      <c r="G177" s="63" t="s">
        <v>33</v>
      </c>
      <c r="H177" s="85">
        <v>0</v>
      </c>
      <c r="I177" s="85">
        <v>0</v>
      </c>
      <c r="J177" s="85">
        <v>0</v>
      </c>
      <c r="K177" s="85">
        <v>0</v>
      </c>
      <c r="L177" s="85">
        <v>0</v>
      </c>
      <c r="M177" s="85">
        <v>0</v>
      </c>
      <c r="N177" s="85">
        <v>0</v>
      </c>
      <c r="O177" s="86">
        <v>5529815.3200000003</v>
      </c>
      <c r="P177" s="86">
        <f t="shared" si="17"/>
        <v>5529815.3200000003</v>
      </c>
    </row>
    <row r="178" spans="1:16" ht="51" x14ac:dyDescent="0.25">
      <c r="A178" s="60"/>
      <c r="B178" s="60"/>
      <c r="C178" s="60"/>
      <c r="D178" s="60"/>
      <c r="E178" s="87" t="s">
        <v>245</v>
      </c>
      <c r="F178" s="62"/>
      <c r="G178" s="63" t="s">
        <v>33</v>
      </c>
      <c r="H178" s="85">
        <v>0</v>
      </c>
      <c r="I178" s="85">
        <v>0</v>
      </c>
      <c r="J178" s="85">
        <v>0</v>
      </c>
      <c r="K178" s="85">
        <v>0</v>
      </c>
      <c r="L178" s="85">
        <v>0</v>
      </c>
      <c r="M178" s="85">
        <v>0</v>
      </c>
      <c r="N178" s="85">
        <v>0</v>
      </c>
      <c r="O178" s="86">
        <v>3608178.94</v>
      </c>
      <c r="P178" s="86">
        <f t="shared" si="17"/>
        <v>3608178.94</v>
      </c>
    </row>
    <row r="179" spans="1:16" ht="38.25" x14ac:dyDescent="0.25">
      <c r="A179" s="60"/>
      <c r="B179" s="60"/>
      <c r="C179" s="60"/>
      <c r="D179" s="60"/>
      <c r="E179" s="87" t="s">
        <v>246</v>
      </c>
      <c r="F179" s="62"/>
      <c r="G179" s="63" t="s">
        <v>33</v>
      </c>
      <c r="H179" s="85">
        <v>0</v>
      </c>
      <c r="I179" s="85">
        <v>0</v>
      </c>
      <c r="J179" s="85">
        <v>0</v>
      </c>
      <c r="K179" s="85">
        <v>0</v>
      </c>
      <c r="L179" s="85">
        <v>0</v>
      </c>
      <c r="M179" s="85">
        <v>0</v>
      </c>
      <c r="N179" s="85">
        <v>0</v>
      </c>
      <c r="O179" s="86">
        <v>3564430.19</v>
      </c>
      <c r="P179" s="86">
        <f t="shared" si="17"/>
        <v>3564430.19</v>
      </c>
    </row>
    <row r="180" spans="1:16" ht="38.25" x14ac:dyDescent="0.25">
      <c r="A180" s="60"/>
      <c r="B180" s="60"/>
      <c r="C180" s="60"/>
      <c r="D180" s="60"/>
      <c r="E180" s="87" t="s">
        <v>247</v>
      </c>
      <c r="F180" s="62"/>
      <c r="G180" s="63" t="s">
        <v>33</v>
      </c>
      <c r="H180" s="85">
        <v>0</v>
      </c>
      <c r="I180" s="85">
        <v>0</v>
      </c>
      <c r="J180" s="85">
        <v>0</v>
      </c>
      <c r="K180" s="85">
        <v>0</v>
      </c>
      <c r="L180" s="85">
        <v>0</v>
      </c>
      <c r="M180" s="85">
        <v>0</v>
      </c>
      <c r="N180" s="85">
        <v>0</v>
      </c>
      <c r="O180" s="86">
        <v>9942106.5999999996</v>
      </c>
      <c r="P180" s="86">
        <f t="shared" si="17"/>
        <v>9942106.5999999996</v>
      </c>
    </row>
    <row r="181" spans="1:16" ht="25.5" x14ac:dyDescent="0.25">
      <c r="A181" s="60"/>
      <c r="B181" s="60"/>
      <c r="C181" s="60"/>
      <c r="D181" s="60"/>
      <c r="E181" s="87" t="s">
        <v>248</v>
      </c>
      <c r="F181" s="62"/>
      <c r="G181" s="63" t="s">
        <v>93</v>
      </c>
      <c r="H181" s="85">
        <v>0</v>
      </c>
      <c r="I181" s="85">
        <v>0</v>
      </c>
      <c r="J181" s="85">
        <v>0</v>
      </c>
      <c r="K181" s="85">
        <v>0</v>
      </c>
      <c r="L181" s="85">
        <v>0</v>
      </c>
      <c r="M181" s="85">
        <v>0</v>
      </c>
      <c r="N181" s="85">
        <v>0</v>
      </c>
      <c r="O181" s="86">
        <v>5315057.3</v>
      </c>
      <c r="P181" s="86">
        <f t="shared" si="17"/>
        <v>5315057.3</v>
      </c>
    </row>
    <row r="182" spans="1:16" ht="38.25" x14ac:dyDescent="0.25">
      <c r="A182" s="60"/>
      <c r="B182" s="60"/>
      <c r="C182" s="60"/>
      <c r="D182" s="60"/>
      <c r="E182" s="87" t="s">
        <v>249</v>
      </c>
      <c r="F182" s="62"/>
      <c r="G182" s="63" t="s">
        <v>200</v>
      </c>
      <c r="H182" s="85">
        <v>0</v>
      </c>
      <c r="I182" s="85">
        <v>0</v>
      </c>
      <c r="J182" s="85">
        <v>0</v>
      </c>
      <c r="K182" s="85">
        <v>0</v>
      </c>
      <c r="L182" s="85">
        <v>0</v>
      </c>
      <c r="M182" s="85">
        <v>0</v>
      </c>
      <c r="N182" s="85">
        <v>0</v>
      </c>
      <c r="O182" s="86">
        <v>2722136.69</v>
      </c>
      <c r="P182" s="86">
        <f t="shared" si="17"/>
        <v>2722136.69</v>
      </c>
    </row>
    <row r="183" spans="1:16" ht="51" x14ac:dyDescent="0.25">
      <c r="A183" s="60"/>
      <c r="B183" s="60"/>
      <c r="C183" s="60"/>
      <c r="D183" s="60"/>
      <c r="E183" s="87" t="s">
        <v>250</v>
      </c>
      <c r="F183" s="62"/>
      <c r="G183" s="63" t="s">
        <v>38</v>
      </c>
      <c r="H183" s="85">
        <v>0</v>
      </c>
      <c r="I183" s="85">
        <v>0</v>
      </c>
      <c r="J183" s="85">
        <v>0</v>
      </c>
      <c r="K183" s="85">
        <v>0</v>
      </c>
      <c r="L183" s="85">
        <v>0</v>
      </c>
      <c r="M183" s="85">
        <v>0</v>
      </c>
      <c r="N183" s="85">
        <v>0</v>
      </c>
      <c r="O183" s="86">
        <v>6030614.1699999999</v>
      </c>
      <c r="P183" s="86">
        <f t="shared" si="17"/>
        <v>6030614.1699999999</v>
      </c>
    </row>
    <row r="184" spans="1:16" ht="26.25" customHeight="1" x14ac:dyDescent="0.25">
      <c r="A184" s="60"/>
      <c r="B184" s="60"/>
      <c r="C184" s="60"/>
      <c r="D184" s="60"/>
      <c r="E184" s="87" t="s">
        <v>251</v>
      </c>
      <c r="F184" s="62"/>
      <c r="G184" s="63" t="s">
        <v>109</v>
      </c>
      <c r="H184" s="85">
        <v>0</v>
      </c>
      <c r="I184" s="85">
        <v>0</v>
      </c>
      <c r="J184" s="85">
        <v>0</v>
      </c>
      <c r="K184" s="85">
        <v>0</v>
      </c>
      <c r="L184" s="85">
        <v>0</v>
      </c>
      <c r="M184" s="85">
        <v>0</v>
      </c>
      <c r="N184" s="85">
        <v>0</v>
      </c>
      <c r="O184" s="86">
        <v>1886541.09</v>
      </c>
      <c r="P184" s="86">
        <f t="shared" si="17"/>
        <v>1886541.09</v>
      </c>
    </row>
    <row r="185" spans="1:16" ht="38.25" x14ac:dyDescent="0.25">
      <c r="A185" s="60"/>
      <c r="B185" s="60"/>
      <c r="C185" s="60"/>
      <c r="D185" s="60"/>
      <c r="E185" s="87" t="s">
        <v>252</v>
      </c>
      <c r="F185" s="62"/>
      <c r="G185" s="63" t="s">
        <v>33</v>
      </c>
      <c r="H185" s="85">
        <v>0</v>
      </c>
      <c r="I185" s="85">
        <v>0</v>
      </c>
      <c r="J185" s="85">
        <v>0</v>
      </c>
      <c r="K185" s="85">
        <v>0</v>
      </c>
      <c r="L185" s="85">
        <v>0</v>
      </c>
      <c r="M185" s="85">
        <v>0</v>
      </c>
      <c r="N185" s="85">
        <v>0</v>
      </c>
      <c r="O185" s="86">
        <v>17993511.149999999</v>
      </c>
      <c r="P185" s="86">
        <f t="shared" si="17"/>
        <v>17993511.149999999</v>
      </c>
    </row>
    <row r="186" spans="1:16" ht="38.25" x14ac:dyDescent="0.25">
      <c r="A186" s="60"/>
      <c r="B186" s="60"/>
      <c r="C186" s="60"/>
      <c r="D186" s="60"/>
      <c r="E186" s="87" t="s">
        <v>253</v>
      </c>
      <c r="F186" s="62"/>
      <c r="G186" s="63" t="s">
        <v>33</v>
      </c>
      <c r="H186" s="85">
        <v>0</v>
      </c>
      <c r="I186" s="85">
        <v>0</v>
      </c>
      <c r="J186" s="85">
        <v>0</v>
      </c>
      <c r="K186" s="85">
        <v>0</v>
      </c>
      <c r="L186" s="85">
        <v>0</v>
      </c>
      <c r="M186" s="85">
        <v>0</v>
      </c>
      <c r="N186" s="85">
        <v>0</v>
      </c>
      <c r="O186" s="86">
        <v>1910194.82</v>
      </c>
      <c r="P186" s="86">
        <f t="shared" si="17"/>
        <v>1910194.82</v>
      </c>
    </row>
    <row r="187" spans="1:16" ht="38.25" x14ac:dyDescent="0.25">
      <c r="A187" s="60"/>
      <c r="B187" s="60"/>
      <c r="C187" s="60"/>
      <c r="D187" s="60"/>
      <c r="E187" s="87" t="s">
        <v>254</v>
      </c>
      <c r="F187" s="62"/>
      <c r="G187" s="63" t="s">
        <v>33</v>
      </c>
      <c r="H187" s="85">
        <v>0</v>
      </c>
      <c r="I187" s="85">
        <v>0</v>
      </c>
      <c r="J187" s="85">
        <v>0</v>
      </c>
      <c r="K187" s="85">
        <v>0</v>
      </c>
      <c r="L187" s="85">
        <v>0</v>
      </c>
      <c r="M187" s="85">
        <v>0</v>
      </c>
      <c r="N187" s="85">
        <v>0</v>
      </c>
      <c r="O187" s="86">
        <v>1003401.49</v>
      </c>
      <c r="P187" s="86">
        <f t="shared" si="17"/>
        <v>1003401.49</v>
      </c>
    </row>
    <row r="188" spans="1:16" ht="38.25" x14ac:dyDescent="0.25">
      <c r="A188" s="60"/>
      <c r="B188" s="60"/>
      <c r="C188" s="60"/>
      <c r="D188" s="60"/>
      <c r="E188" s="87" t="s">
        <v>255</v>
      </c>
      <c r="F188" s="62"/>
      <c r="G188" s="63" t="s">
        <v>33</v>
      </c>
      <c r="H188" s="85">
        <v>0</v>
      </c>
      <c r="I188" s="85">
        <v>0</v>
      </c>
      <c r="J188" s="85">
        <v>0</v>
      </c>
      <c r="K188" s="85">
        <v>0</v>
      </c>
      <c r="L188" s="85">
        <v>0</v>
      </c>
      <c r="M188" s="85">
        <v>0</v>
      </c>
      <c r="N188" s="85">
        <v>0</v>
      </c>
      <c r="O188" s="86">
        <v>4354909.1500000004</v>
      </c>
      <c r="P188" s="86">
        <f t="shared" si="17"/>
        <v>4354909.1500000004</v>
      </c>
    </row>
    <row r="189" spans="1:16" ht="38.25" x14ac:dyDescent="0.25">
      <c r="A189" s="60"/>
      <c r="B189" s="60"/>
      <c r="C189" s="60"/>
      <c r="D189" s="60"/>
      <c r="E189" s="87" t="s">
        <v>256</v>
      </c>
      <c r="F189" s="62"/>
      <c r="G189" s="63" t="s">
        <v>33</v>
      </c>
      <c r="H189" s="85">
        <v>0</v>
      </c>
      <c r="I189" s="85">
        <v>0</v>
      </c>
      <c r="J189" s="85">
        <v>0</v>
      </c>
      <c r="K189" s="85">
        <v>0</v>
      </c>
      <c r="L189" s="85">
        <v>0</v>
      </c>
      <c r="M189" s="85">
        <v>0</v>
      </c>
      <c r="N189" s="85">
        <v>0</v>
      </c>
      <c r="O189" s="86">
        <v>8391243.6199999992</v>
      </c>
      <c r="P189" s="86">
        <f t="shared" si="17"/>
        <v>8391243.6199999992</v>
      </c>
    </row>
    <row r="190" spans="1:16" ht="38.25" x14ac:dyDescent="0.25">
      <c r="A190" s="60"/>
      <c r="B190" s="60"/>
      <c r="C190" s="60"/>
      <c r="D190" s="60"/>
      <c r="E190" s="87" t="s">
        <v>257</v>
      </c>
      <c r="F190" s="62"/>
      <c r="G190" s="63" t="s">
        <v>31</v>
      </c>
      <c r="H190" s="85">
        <v>0</v>
      </c>
      <c r="I190" s="85">
        <v>0</v>
      </c>
      <c r="J190" s="85">
        <v>0</v>
      </c>
      <c r="K190" s="85">
        <v>0</v>
      </c>
      <c r="L190" s="85">
        <v>0</v>
      </c>
      <c r="M190" s="85">
        <v>0</v>
      </c>
      <c r="N190" s="85">
        <v>0</v>
      </c>
      <c r="O190" s="86">
        <v>6613826.7300000004</v>
      </c>
      <c r="P190" s="86">
        <f t="shared" si="17"/>
        <v>6613826.7300000004</v>
      </c>
    </row>
    <row r="191" spans="1:16" ht="38.25" x14ac:dyDescent="0.25">
      <c r="A191" s="60"/>
      <c r="B191" s="60"/>
      <c r="C191" s="60"/>
      <c r="D191" s="60"/>
      <c r="E191" s="87" t="s">
        <v>258</v>
      </c>
      <c r="F191" s="62"/>
      <c r="G191" s="63" t="s">
        <v>109</v>
      </c>
      <c r="H191" s="85">
        <v>0</v>
      </c>
      <c r="I191" s="85">
        <v>0</v>
      </c>
      <c r="J191" s="85">
        <v>0</v>
      </c>
      <c r="K191" s="85">
        <v>0</v>
      </c>
      <c r="L191" s="85">
        <v>0</v>
      </c>
      <c r="M191" s="85">
        <v>0</v>
      </c>
      <c r="N191" s="85">
        <v>0</v>
      </c>
      <c r="O191" s="86">
        <v>893194.76</v>
      </c>
      <c r="P191" s="86">
        <f t="shared" si="17"/>
        <v>893194.76</v>
      </c>
    </row>
    <row r="192" spans="1:16" ht="51" x14ac:dyDescent="0.25">
      <c r="A192" s="60"/>
      <c r="B192" s="60"/>
      <c r="C192" s="60"/>
      <c r="D192" s="60"/>
      <c r="E192" s="87" t="s">
        <v>259</v>
      </c>
      <c r="F192" s="62"/>
      <c r="G192" s="63" t="s">
        <v>260</v>
      </c>
      <c r="H192" s="85">
        <v>0</v>
      </c>
      <c r="I192" s="85">
        <v>0</v>
      </c>
      <c r="J192" s="85">
        <v>0</v>
      </c>
      <c r="K192" s="85">
        <v>0</v>
      </c>
      <c r="L192" s="85">
        <v>0</v>
      </c>
      <c r="M192" s="85">
        <v>0</v>
      </c>
      <c r="N192" s="85">
        <v>0</v>
      </c>
      <c r="O192" s="86">
        <v>18600427.649999999</v>
      </c>
      <c r="P192" s="86">
        <f t="shared" si="17"/>
        <v>18600427.649999999</v>
      </c>
    </row>
    <row r="193" spans="1:16" ht="39.75" customHeight="1" x14ac:dyDescent="0.25">
      <c r="A193" s="60"/>
      <c r="B193" s="60"/>
      <c r="C193" s="60"/>
      <c r="D193" s="60"/>
      <c r="E193" s="87" t="s">
        <v>261</v>
      </c>
      <c r="F193" s="62"/>
      <c r="G193" s="63" t="s">
        <v>33</v>
      </c>
      <c r="H193" s="85">
        <v>0</v>
      </c>
      <c r="I193" s="85">
        <v>0</v>
      </c>
      <c r="J193" s="85">
        <v>0</v>
      </c>
      <c r="K193" s="85">
        <v>0</v>
      </c>
      <c r="L193" s="85">
        <v>0</v>
      </c>
      <c r="M193" s="85">
        <v>0</v>
      </c>
      <c r="N193" s="85">
        <v>0</v>
      </c>
      <c r="O193" s="86">
        <v>6879324.54</v>
      </c>
      <c r="P193" s="86">
        <f t="shared" si="17"/>
        <v>6879324.54</v>
      </c>
    </row>
    <row r="194" spans="1:16" ht="38.25" x14ac:dyDescent="0.25">
      <c r="A194" s="35"/>
      <c r="B194" s="35"/>
      <c r="C194" s="35"/>
      <c r="D194" s="35"/>
      <c r="E194" s="36" t="s">
        <v>262</v>
      </c>
      <c r="F194" s="37"/>
      <c r="G194" s="38" t="s">
        <v>109</v>
      </c>
      <c r="H194" s="39">
        <v>0</v>
      </c>
      <c r="I194" s="39">
        <v>0</v>
      </c>
      <c r="J194" s="39">
        <v>0</v>
      </c>
      <c r="K194" s="39">
        <v>0</v>
      </c>
      <c r="L194" s="39">
        <v>0</v>
      </c>
      <c r="M194" s="39">
        <v>0</v>
      </c>
      <c r="N194" s="39">
        <v>0</v>
      </c>
      <c r="O194" s="40">
        <v>2273798.85</v>
      </c>
      <c r="P194" s="40">
        <f t="shared" si="17"/>
        <v>2273798.85</v>
      </c>
    </row>
    <row r="195" spans="1:16" ht="38.25" x14ac:dyDescent="0.25">
      <c r="A195" s="60"/>
      <c r="B195" s="60"/>
      <c r="C195" s="60"/>
      <c r="D195" s="60"/>
      <c r="E195" s="87" t="s">
        <v>263</v>
      </c>
      <c r="F195" s="62"/>
      <c r="G195" s="63" t="s">
        <v>33</v>
      </c>
      <c r="H195" s="85">
        <v>0</v>
      </c>
      <c r="I195" s="85">
        <v>0</v>
      </c>
      <c r="J195" s="85">
        <v>0</v>
      </c>
      <c r="K195" s="85">
        <v>0</v>
      </c>
      <c r="L195" s="85">
        <v>0</v>
      </c>
      <c r="M195" s="85">
        <v>0</v>
      </c>
      <c r="N195" s="85">
        <v>0</v>
      </c>
      <c r="O195" s="86">
        <v>11493901.189999999</v>
      </c>
      <c r="P195" s="86">
        <f t="shared" si="17"/>
        <v>11493901.189999999</v>
      </c>
    </row>
    <row r="196" spans="1:16" ht="51" x14ac:dyDescent="0.25">
      <c r="A196" s="60"/>
      <c r="B196" s="60"/>
      <c r="C196" s="60"/>
      <c r="D196" s="60"/>
      <c r="E196" s="87" t="s">
        <v>264</v>
      </c>
      <c r="F196" s="62"/>
      <c r="G196" s="63" t="s">
        <v>33</v>
      </c>
      <c r="H196" s="85">
        <v>0</v>
      </c>
      <c r="I196" s="85">
        <v>0</v>
      </c>
      <c r="J196" s="85">
        <v>0</v>
      </c>
      <c r="K196" s="85">
        <v>0</v>
      </c>
      <c r="L196" s="85">
        <v>0</v>
      </c>
      <c r="M196" s="85">
        <v>0</v>
      </c>
      <c r="N196" s="85">
        <v>0</v>
      </c>
      <c r="O196" s="86">
        <v>5975229.7699999996</v>
      </c>
      <c r="P196" s="86">
        <f t="shared" si="17"/>
        <v>5975229.7699999996</v>
      </c>
    </row>
    <row r="197" spans="1:16" ht="38.25" x14ac:dyDescent="0.25">
      <c r="A197" s="60"/>
      <c r="B197" s="60"/>
      <c r="C197" s="60"/>
      <c r="D197" s="60"/>
      <c r="E197" s="87" t="s">
        <v>265</v>
      </c>
      <c r="F197" s="62"/>
      <c r="G197" s="63" t="s">
        <v>109</v>
      </c>
      <c r="H197" s="85">
        <v>0</v>
      </c>
      <c r="I197" s="85">
        <v>0</v>
      </c>
      <c r="J197" s="85">
        <v>0</v>
      </c>
      <c r="K197" s="85">
        <v>0</v>
      </c>
      <c r="L197" s="85">
        <v>0</v>
      </c>
      <c r="M197" s="85">
        <v>0</v>
      </c>
      <c r="N197" s="85">
        <v>0</v>
      </c>
      <c r="O197" s="86">
        <v>1671635.77</v>
      </c>
      <c r="P197" s="86">
        <f t="shared" si="17"/>
        <v>1671635.77</v>
      </c>
    </row>
    <row r="198" spans="1:16" ht="38.25" x14ac:dyDescent="0.25">
      <c r="A198" s="60"/>
      <c r="B198" s="60"/>
      <c r="C198" s="60"/>
      <c r="D198" s="60"/>
      <c r="E198" s="87" t="s">
        <v>266</v>
      </c>
      <c r="F198" s="62"/>
      <c r="G198" s="63" t="s">
        <v>33</v>
      </c>
      <c r="H198" s="85">
        <v>0</v>
      </c>
      <c r="I198" s="85">
        <v>0</v>
      </c>
      <c r="J198" s="85">
        <v>0</v>
      </c>
      <c r="K198" s="85">
        <v>0</v>
      </c>
      <c r="L198" s="85">
        <v>0</v>
      </c>
      <c r="M198" s="85">
        <v>0</v>
      </c>
      <c r="N198" s="85">
        <v>0</v>
      </c>
      <c r="O198" s="86">
        <v>3320208</v>
      </c>
      <c r="P198" s="86">
        <f t="shared" si="17"/>
        <v>3320208</v>
      </c>
    </row>
    <row r="199" spans="1:16" ht="38.25" x14ac:dyDescent="0.25">
      <c r="A199" s="60"/>
      <c r="B199" s="60"/>
      <c r="C199" s="60"/>
      <c r="D199" s="60"/>
      <c r="E199" s="87" t="s">
        <v>267</v>
      </c>
      <c r="F199" s="62"/>
      <c r="G199" s="63" t="s">
        <v>33</v>
      </c>
      <c r="H199" s="85">
        <v>0</v>
      </c>
      <c r="I199" s="85">
        <v>0</v>
      </c>
      <c r="J199" s="85">
        <v>0</v>
      </c>
      <c r="K199" s="85">
        <v>0</v>
      </c>
      <c r="L199" s="85">
        <v>0</v>
      </c>
      <c r="M199" s="85">
        <v>0</v>
      </c>
      <c r="N199" s="85">
        <v>0</v>
      </c>
      <c r="O199" s="86">
        <v>9691512.3000000007</v>
      </c>
      <c r="P199" s="86">
        <f t="shared" si="17"/>
        <v>9691512.3000000007</v>
      </c>
    </row>
    <row r="200" spans="1:16" ht="51" x14ac:dyDescent="0.25">
      <c r="A200" s="60"/>
      <c r="B200" s="60"/>
      <c r="C200" s="60"/>
      <c r="D200" s="60"/>
      <c r="E200" s="87" t="s">
        <v>268</v>
      </c>
      <c r="F200" s="62"/>
      <c r="G200" s="63" t="s">
        <v>33</v>
      </c>
      <c r="H200" s="85">
        <v>0</v>
      </c>
      <c r="I200" s="85">
        <v>0</v>
      </c>
      <c r="J200" s="85">
        <v>0</v>
      </c>
      <c r="K200" s="85">
        <v>0</v>
      </c>
      <c r="L200" s="85">
        <v>0</v>
      </c>
      <c r="M200" s="85">
        <v>0</v>
      </c>
      <c r="N200" s="85">
        <v>0</v>
      </c>
      <c r="O200" s="86">
        <v>12764714.039999999</v>
      </c>
      <c r="P200" s="86">
        <f t="shared" si="17"/>
        <v>12764714.039999999</v>
      </c>
    </row>
    <row r="201" spans="1:16" ht="28.5" customHeight="1" x14ac:dyDescent="0.25">
      <c r="A201" s="60"/>
      <c r="B201" s="60"/>
      <c r="C201" s="60"/>
      <c r="D201" s="60"/>
      <c r="E201" s="87" t="s">
        <v>269</v>
      </c>
      <c r="F201" s="62"/>
      <c r="G201" s="63" t="s">
        <v>75</v>
      </c>
      <c r="H201" s="85">
        <v>0</v>
      </c>
      <c r="I201" s="85">
        <v>0</v>
      </c>
      <c r="J201" s="85">
        <v>0</v>
      </c>
      <c r="K201" s="85">
        <v>0</v>
      </c>
      <c r="L201" s="85">
        <v>0</v>
      </c>
      <c r="M201" s="85">
        <v>0</v>
      </c>
      <c r="N201" s="85">
        <v>0</v>
      </c>
      <c r="O201" s="86">
        <v>9847868.8100000005</v>
      </c>
      <c r="P201" s="86">
        <f t="shared" si="17"/>
        <v>9847868.8100000005</v>
      </c>
    </row>
    <row r="202" spans="1:16" ht="38.25" x14ac:dyDescent="0.25">
      <c r="A202" s="60"/>
      <c r="B202" s="60"/>
      <c r="C202" s="60"/>
      <c r="D202" s="60"/>
      <c r="E202" s="87" t="s">
        <v>270</v>
      </c>
      <c r="F202" s="62"/>
      <c r="G202" s="63" t="s">
        <v>33</v>
      </c>
      <c r="H202" s="85">
        <v>0</v>
      </c>
      <c r="I202" s="85">
        <v>0</v>
      </c>
      <c r="J202" s="85">
        <v>0</v>
      </c>
      <c r="K202" s="85">
        <v>0</v>
      </c>
      <c r="L202" s="85">
        <v>0</v>
      </c>
      <c r="M202" s="85">
        <v>0</v>
      </c>
      <c r="N202" s="85">
        <v>0</v>
      </c>
      <c r="O202" s="86">
        <v>4126208.98</v>
      </c>
      <c r="P202" s="86">
        <f t="shared" si="17"/>
        <v>4126208.98</v>
      </c>
    </row>
    <row r="203" spans="1:16" ht="38.25" x14ac:dyDescent="0.25">
      <c r="A203" s="60"/>
      <c r="B203" s="60"/>
      <c r="C203" s="60"/>
      <c r="D203" s="60"/>
      <c r="E203" s="87" t="s">
        <v>271</v>
      </c>
      <c r="F203" s="62"/>
      <c r="G203" s="63" t="s">
        <v>33</v>
      </c>
      <c r="H203" s="85">
        <v>0</v>
      </c>
      <c r="I203" s="85">
        <v>0</v>
      </c>
      <c r="J203" s="85">
        <v>0</v>
      </c>
      <c r="K203" s="85">
        <v>0</v>
      </c>
      <c r="L203" s="85">
        <v>0</v>
      </c>
      <c r="M203" s="85">
        <v>0</v>
      </c>
      <c r="N203" s="85">
        <v>0</v>
      </c>
      <c r="O203" s="86">
        <v>3191476.66</v>
      </c>
      <c r="P203" s="86">
        <f t="shared" si="17"/>
        <v>3191476.66</v>
      </c>
    </row>
    <row r="204" spans="1:16" ht="38.25" x14ac:dyDescent="0.25">
      <c r="A204" s="60"/>
      <c r="B204" s="60"/>
      <c r="C204" s="60"/>
      <c r="D204" s="60"/>
      <c r="E204" s="87" t="s">
        <v>272</v>
      </c>
      <c r="F204" s="62"/>
      <c r="G204" s="63" t="s">
        <v>33</v>
      </c>
      <c r="H204" s="85">
        <v>0</v>
      </c>
      <c r="I204" s="85">
        <v>0</v>
      </c>
      <c r="J204" s="85">
        <v>0</v>
      </c>
      <c r="K204" s="85">
        <v>0</v>
      </c>
      <c r="L204" s="85">
        <v>0</v>
      </c>
      <c r="M204" s="85">
        <v>0</v>
      </c>
      <c r="N204" s="85">
        <v>0</v>
      </c>
      <c r="O204" s="86">
        <v>4431071.16</v>
      </c>
      <c r="P204" s="86">
        <f t="shared" si="17"/>
        <v>4431071.16</v>
      </c>
    </row>
    <row r="205" spans="1:16" ht="38.25" x14ac:dyDescent="0.25">
      <c r="A205" s="60"/>
      <c r="B205" s="60"/>
      <c r="C205" s="60"/>
      <c r="D205" s="60"/>
      <c r="E205" s="87" t="s">
        <v>273</v>
      </c>
      <c r="F205" s="62"/>
      <c r="G205" s="63" t="s">
        <v>33</v>
      </c>
      <c r="H205" s="85">
        <v>0</v>
      </c>
      <c r="I205" s="85">
        <v>0</v>
      </c>
      <c r="J205" s="85">
        <v>0</v>
      </c>
      <c r="K205" s="85">
        <v>0</v>
      </c>
      <c r="L205" s="85">
        <v>0</v>
      </c>
      <c r="M205" s="85">
        <v>0</v>
      </c>
      <c r="N205" s="85">
        <v>0</v>
      </c>
      <c r="O205" s="86">
        <v>6998083.5800000001</v>
      </c>
      <c r="P205" s="86">
        <f t="shared" si="17"/>
        <v>6998083.5800000001</v>
      </c>
    </row>
    <row r="206" spans="1:16" ht="38.25" x14ac:dyDescent="0.25">
      <c r="A206" s="60"/>
      <c r="B206" s="60"/>
      <c r="C206" s="60"/>
      <c r="D206" s="60"/>
      <c r="E206" s="87" t="s">
        <v>274</v>
      </c>
      <c r="F206" s="62"/>
      <c r="G206" s="63" t="s">
        <v>109</v>
      </c>
      <c r="H206" s="85">
        <v>0</v>
      </c>
      <c r="I206" s="85">
        <v>0</v>
      </c>
      <c r="J206" s="85">
        <v>0</v>
      </c>
      <c r="K206" s="85">
        <v>0</v>
      </c>
      <c r="L206" s="85">
        <v>0</v>
      </c>
      <c r="M206" s="85">
        <v>0</v>
      </c>
      <c r="N206" s="85">
        <v>0</v>
      </c>
      <c r="O206" s="86">
        <v>3144436.33</v>
      </c>
      <c r="P206" s="86">
        <f t="shared" si="17"/>
        <v>3144436.33</v>
      </c>
    </row>
    <row r="207" spans="1:16" ht="38.25" x14ac:dyDescent="0.25">
      <c r="A207" s="60"/>
      <c r="B207" s="60"/>
      <c r="C207" s="60"/>
      <c r="D207" s="60"/>
      <c r="E207" s="87" t="s">
        <v>275</v>
      </c>
      <c r="F207" s="62"/>
      <c r="G207" s="63" t="s">
        <v>33</v>
      </c>
      <c r="H207" s="85">
        <v>0</v>
      </c>
      <c r="I207" s="85">
        <v>0</v>
      </c>
      <c r="J207" s="85">
        <v>0</v>
      </c>
      <c r="K207" s="85">
        <v>0</v>
      </c>
      <c r="L207" s="85">
        <v>0</v>
      </c>
      <c r="M207" s="85">
        <v>0</v>
      </c>
      <c r="N207" s="85">
        <v>0</v>
      </c>
      <c r="O207" s="86">
        <v>3850660.25</v>
      </c>
      <c r="P207" s="86">
        <f t="shared" si="17"/>
        <v>3850660.25</v>
      </c>
    </row>
    <row r="208" spans="1:16" ht="51" x14ac:dyDescent="0.25">
      <c r="A208" s="60"/>
      <c r="B208" s="60"/>
      <c r="C208" s="60"/>
      <c r="D208" s="60"/>
      <c r="E208" s="87" t="s">
        <v>276</v>
      </c>
      <c r="F208" s="62"/>
      <c r="G208" s="63" t="s">
        <v>260</v>
      </c>
      <c r="H208" s="85">
        <v>0</v>
      </c>
      <c r="I208" s="85">
        <v>0</v>
      </c>
      <c r="J208" s="85">
        <v>0</v>
      </c>
      <c r="K208" s="85">
        <v>0</v>
      </c>
      <c r="L208" s="85">
        <v>0</v>
      </c>
      <c r="M208" s="85">
        <v>0</v>
      </c>
      <c r="N208" s="85">
        <v>0</v>
      </c>
      <c r="O208" s="86">
        <v>23312297.079999998</v>
      </c>
      <c r="P208" s="86">
        <f t="shared" si="17"/>
        <v>23312297.079999998</v>
      </c>
    </row>
    <row r="209" spans="1:16" ht="38.25" x14ac:dyDescent="0.25">
      <c r="A209" s="60"/>
      <c r="B209" s="60"/>
      <c r="C209" s="60"/>
      <c r="D209" s="60"/>
      <c r="E209" s="87" t="s">
        <v>277</v>
      </c>
      <c r="F209" s="62"/>
      <c r="G209" s="63" t="s">
        <v>33</v>
      </c>
      <c r="H209" s="85">
        <v>0</v>
      </c>
      <c r="I209" s="85">
        <v>0</v>
      </c>
      <c r="J209" s="85">
        <v>0</v>
      </c>
      <c r="K209" s="85">
        <v>0</v>
      </c>
      <c r="L209" s="85">
        <v>0</v>
      </c>
      <c r="M209" s="85">
        <v>0</v>
      </c>
      <c r="N209" s="85">
        <v>0</v>
      </c>
      <c r="O209" s="86">
        <v>3479903.64</v>
      </c>
      <c r="P209" s="86">
        <f t="shared" si="17"/>
        <v>3479903.64</v>
      </c>
    </row>
    <row r="210" spans="1:16" ht="38.25" x14ac:dyDescent="0.25">
      <c r="A210" s="60"/>
      <c r="B210" s="60"/>
      <c r="C210" s="60"/>
      <c r="D210" s="60"/>
      <c r="E210" s="87" t="s">
        <v>278</v>
      </c>
      <c r="F210" s="62"/>
      <c r="G210" s="63" t="s">
        <v>33</v>
      </c>
      <c r="H210" s="85">
        <v>0</v>
      </c>
      <c r="I210" s="85">
        <v>0</v>
      </c>
      <c r="J210" s="85">
        <v>0</v>
      </c>
      <c r="K210" s="85">
        <v>0</v>
      </c>
      <c r="L210" s="85">
        <v>0</v>
      </c>
      <c r="M210" s="85">
        <v>0</v>
      </c>
      <c r="N210" s="85">
        <v>0</v>
      </c>
      <c r="O210" s="86">
        <v>3569962.79</v>
      </c>
      <c r="P210" s="86">
        <f t="shared" si="17"/>
        <v>3569962.79</v>
      </c>
    </row>
    <row r="211" spans="1:16" ht="51" x14ac:dyDescent="0.25">
      <c r="A211" s="60"/>
      <c r="B211" s="60"/>
      <c r="C211" s="60"/>
      <c r="D211" s="60"/>
      <c r="E211" s="87" t="s">
        <v>279</v>
      </c>
      <c r="F211" s="62"/>
      <c r="G211" s="63" t="s">
        <v>36</v>
      </c>
      <c r="H211" s="85">
        <v>0</v>
      </c>
      <c r="I211" s="85">
        <v>0</v>
      </c>
      <c r="J211" s="85">
        <v>0</v>
      </c>
      <c r="K211" s="85">
        <v>0</v>
      </c>
      <c r="L211" s="85">
        <v>0</v>
      </c>
      <c r="M211" s="85">
        <v>0</v>
      </c>
      <c r="N211" s="85">
        <v>0</v>
      </c>
      <c r="O211" s="86">
        <v>6274098.5800000001</v>
      </c>
      <c r="P211" s="86">
        <f t="shared" si="17"/>
        <v>6274098.5800000001</v>
      </c>
    </row>
    <row r="212" spans="1:16" ht="38.25" x14ac:dyDescent="0.25">
      <c r="A212" s="60"/>
      <c r="B212" s="60"/>
      <c r="C212" s="60"/>
      <c r="D212" s="60"/>
      <c r="E212" s="87" t="s">
        <v>280</v>
      </c>
      <c r="F212" s="62"/>
      <c r="G212" s="63" t="s">
        <v>33</v>
      </c>
      <c r="H212" s="85">
        <v>0</v>
      </c>
      <c r="I212" s="85">
        <v>0</v>
      </c>
      <c r="J212" s="85">
        <v>0</v>
      </c>
      <c r="K212" s="85">
        <v>0</v>
      </c>
      <c r="L212" s="85">
        <v>0</v>
      </c>
      <c r="M212" s="85">
        <v>0</v>
      </c>
      <c r="N212" s="85">
        <v>0</v>
      </c>
      <c r="O212" s="86">
        <v>5005096.57</v>
      </c>
      <c r="P212" s="86">
        <f t="shared" si="17"/>
        <v>5005096.57</v>
      </c>
    </row>
    <row r="213" spans="1:16" ht="38.25" x14ac:dyDescent="0.25">
      <c r="A213" s="60"/>
      <c r="B213" s="60"/>
      <c r="C213" s="60"/>
      <c r="D213" s="60"/>
      <c r="E213" s="87" t="s">
        <v>281</v>
      </c>
      <c r="F213" s="62"/>
      <c r="G213" s="63" t="s">
        <v>33</v>
      </c>
      <c r="H213" s="85">
        <v>0</v>
      </c>
      <c r="I213" s="85">
        <v>0</v>
      </c>
      <c r="J213" s="85">
        <v>0</v>
      </c>
      <c r="K213" s="85">
        <v>0</v>
      </c>
      <c r="L213" s="85">
        <v>0</v>
      </c>
      <c r="M213" s="85">
        <v>0</v>
      </c>
      <c r="N213" s="85">
        <v>0</v>
      </c>
      <c r="O213" s="86">
        <v>1683152.84</v>
      </c>
      <c r="P213" s="86">
        <f t="shared" si="17"/>
        <v>1683152.84</v>
      </c>
    </row>
    <row r="214" spans="1:16" ht="38.25" x14ac:dyDescent="0.25">
      <c r="A214" s="60"/>
      <c r="B214" s="60"/>
      <c r="C214" s="60"/>
      <c r="D214" s="60"/>
      <c r="E214" s="87" t="s">
        <v>282</v>
      </c>
      <c r="F214" s="62"/>
      <c r="G214" s="63" t="s">
        <v>109</v>
      </c>
      <c r="H214" s="85">
        <v>0</v>
      </c>
      <c r="I214" s="85">
        <v>0</v>
      </c>
      <c r="J214" s="85">
        <v>0</v>
      </c>
      <c r="K214" s="85">
        <v>0</v>
      </c>
      <c r="L214" s="85">
        <v>0</v>
      </c>
      <c r="M214" s="85">
        <v>0</v>
      </c>
      <c r="N214" s="85">
        <v>0</v>
      </c>
      <c r="O214" s="86">
        <v>1854810.15</v>
      </c>
      <c r="P214" s="86">
        <f t="shared" si="17"/>
        <v>1854810.15</v>
      </c>
    </row>
    <row r="215" spans="1:16" ht="38.25" x14ac:dyDescent="0.25">
      <c r="A215" s="60"/>
      <c r="B215" s="60"/>
      <c r="C215" s="60"/>
      <c r="D215" s="60"/>
      <c r="E215" s="87" t="s">
        <v>283</v>
      </c>
      <c r="F215" s="62"/>
      <c r="G215" s="63" t="s">
        <v>75</v>
      </c>
      <c r="H215" s="85">
        <v>0</v>
      </c>
      <c r="I215" s="85">
        <v>0</v>
      </c>
      <c r="J215" s="85">
        <v>0</v>
      </c>
      <c r="K215" s="85">
        <v>0</v>
      </c>
      <c r="L215" s="85">
        <v>0</v>
      </c>
      <c r="M215" s="85">
        <v>0</v>
      </c>
      <c r="N215" s="85">
        <v>0</v>
      </c>
      <c r="O215" s="86">
        <v>5538319.4400000004</v>
      </c>
      <c r="P215" s="86">
        <f t="shared" si="17"/>
        <v>5538319.4400000004</v>
      </c>
    </row>
    <row r="216" spans="1:16" ht="38.25" x14ac:dyDescent="0.25">
      <c r="A216" s="60"/>
      <c r="B216" s="60"/>
      <c r="C216" s="60"/>
      <c r="D216" s="60"/>
      <c r="E216" s="87" t="s">
        <v>284</v>
      </c>
      <c r="F216" s="62"/>
      <c r="G216" s="63" t="s">
        <v>33</v>
      </c>
      <c r="H216" s="85">
        <v>0</v>
      </c>
      <c r="I216" s="85">
        <v>0</v>
      </c>
      <c r="J216" s="85">
        <v>0</v>
      </c>
      <c r="K216" s="85">
        <v>0</v>
      </c>
      <c r="L216" s="85">
        <v>0</v>
      </c>
      <c r="M216" s="85">
        <v>0</v>
      </c>
      <c r="N216" s="85">
        <v>0</v>
      </c>
      <c r="O216" s="86">
        <v>7354227.4400000004</v>
      </c>
      <c r="P216" s="86">
        <f t="shared" si="17"/>
        <v>7354227.4400000004</v>
      </c>
    </row>
    <row r="217" spans="1:16" ht="38.25" x14ac:dyDescent="0.25">
      <c r="A217" s="60"/>
      <c r="B217" s="60"/>
      <c r="C217" s="60"/>
      <c r="D217" s="60"/>
      <c r="E217" s="87" t="s">
        <v>285</v>
      </c>
      <c r="F217" s="62"/>
      <c r="G217" s="63" t="s">
        <v>33</v>
      </c>
      <c r="H217" s="85">
        <v>0</v>
      </c>
      <c r="I217" s="85">
        <v>0</v>
      </c>
      <c r="J217" s="85">
        <v>0</v>
      </c>
      <c r="K217" s="85">
        <v>0</v>
      </c>
      <c r="L217" s="85">
        <v>0</v>
      </c>
      <c r="M217" s="85">
        <v>0</v>
      </c>
      <c r="N217" s="85">
        <v>0</v>
      </c>
      <c r="O217" s="86">
        <v>9834600.3699999992</v>
      </c>
      <c r="P217" s="86">
        <f t="shared" si="17"/>
        <v>9834600.3699999992</v>
      </c>
    </row>
    <row r="218" spans="1:16" ht="38.25" x14ac:dyDescent="0.25">
      <c r="A218" s="60"/>
      <c r="B218" s="60"/>
      <c r="C218" s="60"/>
      <c r="D218" s="60"/>
      <c r="E218" s="87" t="s">
        <v>286</v>
      </c>
      <c r="F218" s="62"/>
      <c r="G218" s="63" t="s">
        <v>33</v>
      </c>
      <c r="H218" s="85">
        <v>0</v>
      </c>
      <c r="I218" s="85">
        <v>0</v>
      </c>
      <c r="J218" s="85">
        <v>0</v>
      </c>
      <c r="K218" s="85">
        <v>0</v>
      </c>
      <c r="L218" s="85">
        <v>0</v>
      </c>
      <c r="M218" s="85">
        <v>0</v>
      </c>
      <c r="N218" s="85">
        <v>0</v>
      </c>
      <c r="O218" s="86">
        <v>6617811.9199999999</v>
      </c>
      <c r="P218" s="86">
        <f t="shared" si="17"/>
        <v>6617811.9199999999</v>
      </c>
    </row>
    <row r="219" spans="1:16" ht="38.25" x14ac:dyDescent="0.25">
      <c r="A219" s="60"/>
      <c r="B219" s="60"/>
      <c r="C219" s="60"/>
      <c r="D219" s="60"/>
      <c r="E219" s="87" t="s">
        <v>287</v>
      </c>
      <c r="F219" s="62"/>
      <c r="G219" s="63" t="s">
        <v>33</v>
      </c>
      <c r="H219" s="85">
        <v>0</v>
      </c>
      <c r="I219" s="85">
        <v>0</v>
      </c>
      <c r="J219" s="85">
        <v>0</v>
      </c>
      <c r="K219" s="85">
        <v>0</v>
      </c>
      <c r="L219" s="85">
        <v>0</v>
      </c>
      <c r="M219" s="85">
        <v>0</v>
      </c>
      <c r="N219" s="85">
        <v>0</v>
      </c>
      <c r="O219" s="86">
        <v>4172117.41</v>
      </c>
      <c r="P219" s="86">
        <f t="shared" si="17"/>
        <v>4172117.41</v>
      </c>
    </row>
    <row r="220" spans="1:16" ht="25.5" x14ac:dyDescent="0.25">
      <c r="A220" s="60"/>
      <c r="B220" s="60"/>
      <c r="C220" s="60"/>
      <c r="D220" s="60"/>
      <c r="E220" s="87" t="s">
        <v>288</v>
      </c>
      <c r="F220" s="62"/>
      <c r="G220" s="63" t="s">
        <v>33</v>
      </c>
      <c r="H220" s="85">
        <v>0</v>
      </c>
      <c r="I220" s="85">
        <v>0</v>
      </c>
      <c r="J220" s="85">
        <v>0</v>
      </c>
      <c r="K220" s="85">
        <v>0</v>
      </c>
      <c r="L220" s="85">
        <v>0</v>
      </c>
      <c r="M220" s="85">
        <v>0</v>
      </c>
      <c r="N220" s="85">
        <v>0</v>
      </c>
      <c r="O220" s="86">
        <v>3391515.19</v>
      </c>
      <c r="P220" s="86">
        <f t="shared" si="17"/>
        <v>3391515.19</v>
      </c>
    </row>
    <row r="221" spans="1:16" ht="38.25" x14ac:dyDescent="0.25">
      <c r="A221" s="60"/>
      <c r="B221" s="60"/>
      <c r="C221" s="60"/>
      <c r="D221" s="60"/>
      <c r="E221" s="87" t="s">
        <v>289</v>
      </c>
      <c r="F221" s="62"/>
      <c r="G221" s="63" t="s">
        <v>33</v>
      </c>
      <c r="H221" s="85">
        <v>0</v>
      </c>
      <c r="I221" s="85">
        <v>0</v>
      </c>
      <c r="J221" s="85">
        <v>0</v>
      </c>
      <c r="K221" s="85">
        <v>0</v>
      </c>
      <c r="L221" s="85">
        <v>0</v>
      </c>
      <c r="M221" s="85">
        <v>0</v>
      </c>
      <c r="N221" s="85">
        <v>0</v>
      </c>
      <c r="O221" s="86">
        <v>9960860.0399999991</v>
      </c>
      <c r="P221" s="86">
        <f t="shared" si="17"/>
        <v>9960860.0399999991</v>
      </c>
    </row>
    <row r="222" spans="1:16" ht="51" x14ac:dyDescent="0.25">
      <c r="A222" s="60"/>
      <c r="B222" s="60"/>
      <c r="C222" s="60"/>
      <c r="D222" s="60"/>
      <c r="E222" s="87" t="s">
        <v>290</v>
      </c>
      <c r="F222" s="62"/>
      <c r="G222" s="63" t="s">
        <v>291</v>
      </c>
      <c r="H222" s="85">
        <v>0</v>
      </c>
      <c r="I222" s="85">
        <v>0</v>
      </c>
      <c r="J222" s="85">
        <v>0</v>
      </c>
      <c r="K222" s="85">
        <v>0</v>
      </c>
      <c r="L222" s="85">
        <v>0</v>
      </c>
      <c r="M222" s="85">
        <v>0</v>
      </c>
      <c r="N222" s="85">
        <v>0</v>
      </c>
      <c r="O222" s="86">
        <v>10832593.42</v>
      </c>
      <c r="P222" s="86">
        <f t="shared" si="17"/>
        <v>10832593.42</v>
      </c>
    </row>
    <row r="223" spans="1:16" ht="38.25" x14ac:dyDescent="0.25">
      <c r="A223" s="60"/>
      <c r="B223" s="60"/>
      <c r="C223" s="60"/>
      <c r="D223" s="60"/>
      <c r="E223" s="87" t="s">
        <v>292</v>
      </c>
      <c r="F223" s="62"/>
      <c r="G223" s="63" t="s">
        <v>81</v>
      </c>
      <c r="H223" s="85">
        <v>0</v>
      </c>
      <c r="I223" s="85">
        <v>0</v>
      </c>
      <c r="J223" s="85">
        <v>0</v>
      </c>
      <c r="K223" s="85">
        <v>0</v>
      </c>
      <c r="L223" s="85">
        <v>0</v>
      </c>
      <c r="M223" s="85">
        <v>0</v>
      </c>
      <c r="N223" s="85">
        <v>0</v>
      </c>
      <c r="O223" s="86">
        <v>25753386.699999999</v>
      </c>
      <c r="P223" s="86">
        <f t="shared" si="17"/>
        <v>25753386.699999999</v>
      </c>
    </row>
    <row r="224" spans="1:16" ht="38.25" x14ac:dyDescent="0.25">
      <c r="A224" s="60"/>
      <c r="B224" s="60"/>
      <c r="C224" s="60"/>
      <c r="D224" s="60"/>
      <c r="E224" s="87" t="s">
        <v>293</v>
      </c>
      <c r="F224" s="62"/>
      <c r="G224" s="63" t="s">
        <v>40</v>
      </c>
      <c r="H224" s="85">
        <v>0</v>
      </c>
      <c r="I224" s="85">
        <v>0</v>
      </c>
      <c r="J224" s="85">
        <v>0</v>
      </c>
      <c r="K224" s="85">
        <v>0</v>
      </c>
      <c r="L224" s="85">
        <v>0</v>
      </c>
      <c r="M224" s="85">
        <v>0</v>
      </c>
      <c r="N224" s="85">
        <v>0</v>
      </c>
      <c r="O224" s="86">
        <v>20017675.010000002</v>
      </c>
      <c r="P224" s="86">
        <f t="shared" si="17"/>
        <v>20017675.010000002</v>
      </c>
    </row>
    <row r="225" spans="1:16" ht="51" x14ac:dyDescent="0.25">
      <c r="A225" s="60"/>
      <c r="B225" s="60"/>
      <c r="C225" s="60"/>
      <c r="D225" s="60"/>
      <c r="E225" s="87" t="s">
        <v>294</v>
      </c>
      <c r="F225" s="62"/>
      <c r="G225" s="63" t="s">
        <v>31</v>
      </c>
      <c r="H225" s="85">
        <v>0</v>
      </c>
      <c r="I225" s="85">
        <v>0</v>
      </c>
      <c r="J225" s="85">
        <v>0</v>
      </c>
      <c r="K225" s="85">
        <v>0</v>
      </c>
      <c r="L225" s="85">
        <v>0</v>
      </c>
      <c r="M225" s="85">
        <v>0</v>
      </c>
      <c r="N225" s="85">
        <v>0</v>
      </c>
      <c r="O225" s="86">
        <v>5379528.3700000001</v>
      </c>
      <c r="P225" s="86">
        <f t="shared" si="17"/>
        <v>5379528.3700000001</v>
      </c>
    </row>
    <row r="226" spans="1:16" ht="38.25" x14ac:dyDescent="0.25">
      <c r="A226" s="60"/>
      <c r="B226" s="60"/>
      <c r="C226" s="60"/>
      <c r="D226" s="60"/>
      <c r="E226" s="87" t="s">
        <v>295</v>
      </c>
      <c r="F226" s="62"/>
      <c r="G226" s="63" t="s">
        <v>33</v>
      </c>
      <c r="H226" s="85">
        <v>0</v>
      </c>
      <c r="I226" s="85">
        <v>0</v>
      </c>
      <c r="J226" s="85">
        <v>0</v>
      </c>
      <c r="K226" s="85">
        <v>0</v>
      </c>
      <c r="L226" s="85">
        <v>0</v>
      </c>
      <c r="M226" s="85">
        <v>0</v>
      </c>
      <c r="N226" s="85">
        <v>0</v>
      </c>
      <c r="O226" s="86">
        <v>13626877.869999999</v>
      </c>
      <c r="P226" s="86">
        <f t="shared" si="17"/>
        <v>13626877.869999999</v>
      </c>
    </row>
    <row r="227" spans="1:16" ht="38.25" x14ac:dyDescent="0.25">
      <c r="A227" s="60"/>
      <c r="B227" s="60"/>
      <c r="C227" s="60"/>
      <c r="D227" s="60"/>
      <c r="E227" s="87" t="s">
        <v>296</v>
      </c>
      <c r="F227" s="62"/>
      <c r="G227" s="63" t="s">
        <v>40</v>
      </c>
      <c r="H227" s="85">
        <v>0</v>
      </c>
      <c r="I227" s="85">
        <v>0</v>
      </c>
      <c r="J227" s="85">
        <v>0</v>
      </c>
      <c r="K227" s="85">
        <v>0</v>
      </c>
      <c r="L227" s="85">
        <v>0</v>
      </c>
      <c r="M227" s="85">
        <v>0</v>
      </c>
      <c r="N227" s="85">
        <v>0</v>
      </c>
      <c r="O227" s="86">
        <v>17649104.690000001</v>
      </c>
      <c r="P227" s="86">
        <f t="shared" si="17"/>
        <v>17649104.690000001</v>
      </c>
    </row>
    <row r="228" spans="1:16" ht="25.5" x14ac:dyDescent="0.25">
      <c r="A228" s="35"/>
      <c r="B228" s="35"/>
      <c r="C228" s="35"/>
      <c r="D228" s="35"/>
      <c r="E228" s="36" t="s">
        <v>49</v>
      </c>
      <c r="F228" s="37"/>
      <c r="G228" s="38" t="s">
        <v>40</v>
      </c>
      <c r="H228" s="39">
        <v>0</v>
      </c>
      <c r="I228" s="39">
        <v>0</v>
      </c>
      <c r="J228" s="39">
        <v>0</v>
      </c>
      <c r="K228" s="39">
        <v>0</v>
      </c>
      <c r="L228" s="39">
        <v>0</v>
      </c>
      <c r="M228" s="39">
        <v>0</v>
      </c>
      <c r="N228" s="39">
        <v>0</v>
      </c>
      <c r="O228" s="40">
        <v>122497399.31</v>
      </c>
      <c r="P228" s="40">
        <f t="shared" si="17"/>
        <v>122497399.31</v>
      </c>
    </row>
    <row r="229" spans="1:16" ht="38.25" x14ac:dyDescent="0.25">
      <c r="A229" s="60"/>
      <c r="B229" s="60"/>
      <c r="C229" s="60"/>
      <c r="D229" s="60"/>
      <c r="E229" s="87" t="s">
        <v>297</v>
      </c>
      <c r="F229" s="62"/>
      <c r="G229" s="63" t="s">
        <v>124</v>
      </c>
      <c r="H229" s="85">
        <v>0</v>
      </c>
      <c r="I229" s="85">
        <v>0</v>
      </c>
      <c r="J229" s="85">
        <v>0</v>
      </c>
      <c r="K229" s="85">
        <v>0</v>
      </c>
      <c r="L229" s="85">
        <v>0</v>
      </c>
      <c r="M229" s="85">
        <v>0</v>
      </c>
      <c r="N229" s="85">
        <v>0</v>
      </c>
      <c r="O229" s="86">
        <v>38559138.850000001</v>
      </c>
      <c r="P229" s="86">
        <f t="shared" si="17"/>
        <v>38559138.850000001</v>
      </c>
    </row>
    <row r="230" spans="1:16" ht="38.25" x14ac:dyDescent="0.25">
      <c r="A230" s="60"/>
      <c r="B230" s="60"/>
      <c r="C230" s="60"/>
      <c r="D230" s="60"/>
      <c r="E230" s="87" t="s">
        <v>298</v>
      </c>
      <c r="F230" s="62"/>
      <c r="G230" s="63" t="s">
        <v>33</v>
      </c>
      <c r="H230" s="85">
        <v>0</v>
      </c>
      <c r="I230" s="85">
        <v>0</v>
      </c>
      <c r="J230" s="85">
        <v>0</v>
      </c>
      <c r="K230" s="85">
        <v>0</v>
      </c>
      <c r="L230" s="85">
        <v>0</v>
      </c>
      <c r="M230" s="85">
        <v>0</v>
      </c>
      <c r="N230" s="85">
        <v>0</v>
      </c>
      <c r="O230" s="86">
        <v>17637567.559999999</v>
      </c>
      <c r="P230" s="86">
        <f t="shared" ref="P230:P248" si="18">SUM(H230:O230)</f>
        <v>17637567.559999999</v>
      </c>
    </row>
    <row r="231" spans="1:16" ht="25.5" x14ac:dyDescent="0.25">
      <c r="A231" s="60"/>
      <c r="B231" s="60"/>
      <c r="C231" s="60"/>
      <c r="D231" s="60"/>
      <c r="E231" s="87" t="s">
        <v>299</v>
      </c>
      <c r="F231" s="62"/>
      <c r="G231" s="63" t="s">
        <v>300</v>
      </c>
      <c r="H231" s="85">
        <v>0</v>
      </c>
      <c r="I231" s="85">
        <v>0</v>
      </c>
      <c r="J231" s="85">
        <v>0</v>
      </c>
      <c r="K231" s="85">
        <v>0</v>
      </c>
      <c r="L231" s="85">
        <v>0</v>
      </c>
      <c r="M231" s="85">
        <v>0</v>
      </c>
      <c r="N231" s="85">
        <v>0</v>
      </c>
      <c r="O231" s="86">
        <v>268964.7</v>
      </c>
      <c r="P231" s="86">
        <f t="shared" si="18"/>
        <v>268964.7</v>
      </c>
    </row>
    <row r="232" spans="1:16" ht="25.5" x14ac:dyDescent="0.25">
      <c r="A232" s="60"/>
      <c r="B232" s="60"/>
      <c r="C232" s="60"/>
      <c r="D232" s="60"/>
      <c r="E232" s="87" t="s">
        <v>301</v>
      </c>
      <c r="F232" s="62"/>
      <c r="G232" s="63" t="s">
        <v>178</v>
      </c>
      <c r="H232" s="85">
        <v>0</v>
      </c>
      <c r="I232" s="85">
        <v>0</v>
      </c>
      <c r="J232" s="85">
        <v>0</v>
      </c>
      <c r="K232" s="85">
        <v>0</v>
      </c>
      <c r="L232" s="85">
        <v>0</v>
      </c>
      <c r="M232" s="85">
        <v>0</v>
      </c>
      <c r="N232" s="85">
        <v>0</v>
      </c>
      <c r="O232" s="86">
        <v>6832582.9100000001</v>
      </c>
      <c r="P232" s="86">
        <f t="shared" si="18"/>
        <v>6832582.9100000001</v>
      </c>
    </row>
    <row r="233" spans="1:16" ht="25.5" x14ac:dyDescent="0.25">
      <c r="A233" s="60"/>
      <c r="B233" s="60"/>
      <c r="C233" s="60"/>
      <c r="D233" s="60"/>
      <c r="E233" s="87" t="s">
        <v>302</v>
      </c>
      <c r="F233" s="62"/>
      <c r="G233" s="63" t="s">
        <v>31</v>
      </c>
      <c r="H233" s="85">
        <v>0</v>
      </c>
      <c r="I233" s="85">
        <v>0</v>
      </c>
      <c r="J233" s="85">
        <v>0</v>
      </c>
      <c r="K233" s="85">
        <v>0</v>
      </c>
      <c r="L233" s="85">
        <v>0</v>
      </c>
      <c r="M233" s="85">
        <v>0</v>
      </c>
      <c r="N233" s="85">
        <v>0</v>
      </c>
      <c r="O233" s="86">
        <v>3223380.3</v>
      </c>
      <c r="P233" s="86">
        <f t="shared" si="18"/>
        <v>3223380.3</v>
      </c>
    </row>
    <row r="234" spans="1:16" x14ac:dyDescent="0.25">
      <c r="A234" s="60"/>
      <c r="B234" s="60"/>
      <c r="C234" s="60"/>
      <c r="D234" s="60"/>
      <c r="E234" s="87" t="s">
        <v>303</v>
      </c>
      <c r="F234" s="62"/>
      <c r="G234" s="63" t="s">
        <v>33</v>
      </c>
      <c r="H234" s="85">
        <v>0</v>
      </c>
      <c r="I234" s="85">
        <v>0</v>
      </c>
      <c r="J234" s="85">
        <v>0</v>
      </c>
      <c r="K234" s="85">
        <v>0</v>
      </c>
      <c r="L234" s="85">
        <v>0</v>
      </c>
      <c r="M234" s="85">
        <v>0</v>
      </c>
      <c r="N234" s="85">
        <v>0</v>
      </c>
      <c r="O234" s="86">
        <v>1935296.68</v>
      </c>
      <c r="P234" s="86">
        <f t="shared" si="18"/>
        <v>1935296.68</v>
      </c>
    </row>
    <row r="235" spans="1:16" x14ac:dyDescent="0.25">
      <c r="A235" s="60"/>
      <c r="B235" s="60"/>
      <c r="C235" s="60"/>
      <c r="D235" s="60"/>
      <c r="E235" s="87" t="s">
        <v>304</v>
      </c>
      <c r="F235" s="62"/>
      <c r="G235" s="63" t="s">
        <v>124</v>
      </c>
      <c r="H235" s="85">
        <v>0</v>
      </c>
      <c r="I235" s="85">
        <v>0</v>
      </c>
      <c r="J235" s="85">
        <v>0</v>
      </c>
      <c r="K235" s="85">
        <v>0</v>
      </c>
      <c r="L235" s="85">
        <v>0</v>
      </c>
      <c r="M235" s="85">
        <v>0</v>
      </c>
      <c r="N235" s="85">
        <v>0</v>
      </c>
      <c r="O235" s="86">
        <v>6235542.2999999998</v>
      </c>
      <c r="P235" s="86">
        <f t="shared" si="18"/>
        <v>6235542.2999999998</v>
      </c>
    </row>
    <row r="236" spans="1:16" ht="25.5" x14ac:dyDescent="0.25">
      <c r="A236" s="60"/>
      <c r="B236" s="60"/>
      <c r="C236" s="60"/>
      <c r="D236" s="60"/>
      <c r="E236" s="87" t="s">
        <v>305</v>
      </c>
      <c r="F236" s="62"/>
      <c r="G236" s="63" t="s">
        <v>89</v>
      </c>
      <c r="H236" s="85">
        <v>0</v>
      </c>
      <c r="I236" s="85">
        <v>0</v>
      </c>
      <c r="J236" s="85">
        <v>0</v>
      </c>
      <c r="K236" s="85">
        <v>0</v>
      </c>
      <c r="L236" s="85">
        <v>0</v>
      </c>
      <c r="M236" s="85">
        <v>0</v>
      </c>
      <c r="N236" s="85">
        <v>0</v>
      </c>
      <c r="O236" s="86">
        <v>10434302</v>
      </c>
      <c r="P236" s="86">
        <f t="shared" si="18"/>
        <v>10434302</v>
      </c>
    </row>
    <row r="237" spans="1:16" ht="25.5" x14ac:dyDescent="0.25">
      <c r="A237" s="60"/>
      <c r="B237" s="60"/>
      <c r="C237" s="60"/>
      <c r="D237" s="60"/>
      <c r="E237" s="87" t="s">
        <v>306</v>
      </c>
      <c r="F237" s="62"/>
      <c r="G237" s="63" t="s">
        <v>73</v>
      </c>
      <c r="H237" s="85">
        <v>0</v>
      </c>
      <c r="I237" s="85">
        <v>0</v>
      </c>
      <c r="J237" s="85">
        <v>0</v>
      </c>
      <c r="K237" s="85">
        <v>0</v>
      </c>
      <c r="L237" s="85">
        <v>0</v>
      </c>
      <c r="M237" s="85">
        <v>0</v>
      </c>
      <c r="N237" s="85">
        <v>0</v>
      </c>
      <c r="O237" s="86">
        <v>14370004.960000001</v>
      </c>
      <c r="P237" s="86">
        <f t="shared" si="18"/>
        <v>14370004.960000001</v>
      </c>
    </row>
    <row r="238" spans="1:16" ht="25.5" x14ac:dyDescent="0.25">
      <c r="A238" s="60"/>
      <c r="B238" s="60"/>
      <c r="C238" s="60"/>
      <c r="D238" s="60"/>
      <c r="E238" s="87" t="s">
        <v>307</v>
      </c>
      <c r="F238" s="62"/>
      <c r="G238" s="63" t="s">
        <v>40</v>
      </c>
      <c r="H238" s="85">
        <v>0</v>
      </c>
      <c r="I238" s="85">
        <v>0</v>
      </c>
      <c r="J238" s="85">
        <v>0</v>
      </c>
      <c r="K238" s="85">
        <v>0</v>
      </c>
      <c r="L238" s="85">
        <v>0</v>
      </c>
      <c r="M238" s="85">
        <v>0</v>
      </c>
      <c r="N238" s="85">
        <v>0</v>
      </c>
      <c r="O238" s="86">
        <v>2531236.5299999998</v>
      </c>
      <c r="P238" s="86">
        <f t="shared" si="18"/>
        <v>2531236.5299999998</v>
      </c>
    </row>
    <row r="239" spans="1:16" ht="25.5" x14ac:dyDescent="0.25">
      <c r="A239" s="60"/>
      <c r="B239" s="60"/>
      <c r="C239" s="60"/>
      <c r="D239" s="60"/>
      <c r="E239" s="87" t="s">
        <v>308</v>
      </c>
      <c r="F239" s="62"/>
      <c r="G239" s="63" t="s">
        <v>73</v>
      </c>
      <c r="H239" s="85">
        <v>0</v>
      </c>
      <c r="I239" s="85">
        <v>0</v>
      </c>
      <c r="J239" s="85">
        <v>0</v>
      </c>
      <c r="K239" s="85">
        <v>0</v>
      </c>
      <c r="L239" s="85">
        <v>0</v>
      </c>
      <c r="M239" s="85">
        <v>0</v>
      </c>
      <c r="N239" s="85">
        <v>0</v>
      </c>
      <c r="O239" s="86">
        <v>264196.75</v>
      </c>
      <c r="P239" s="86">
        <f t="shared" si="18"/>
        <v>264196.75</v>
      </c>
    </row>
    <row r="240" spans="1:16" x14ac:dyDescent="0.25">
      <c r="A240" s="60"/>
      <c r="B240" s="60"/>
      <c r="C240" s="60"/>
      <c r="D240" s="60"/>
      <c r="E240" s="87" t="s">
        <v>309</v>
      </c>
      <c r="F240" s="62"/>
      <c r="G240" s="63" t="s">
        <v>62</v>
      </c>
      <c r="H240" s="85">
        <v>0</v>
      </c>
      <c r="I240" s="85">
        <v>0</v>
      </c>
      <c r="J240" s="85">
        <v>0</v>
      </c>
      <c r="K240" s="85">
        <v>0</v>
      </c>
      <c r="L240" s="85">
        <v>0</v>
      </c>
      <c r="M240" s="85">
        <v>0</v>
      </c>
      <c r="N240" s="85">
        <v>0</v>
      </c>
      <c r="O240" s="86">
        <v>6037703.04</v>
      </c>
      <c r="P240" s="86">
        <f t="shared" si="18"/>
        <v>6037703.04</v>
      </c>
    </row>
    <row r="241" spans="1:19" x14ac:dyDescent="0.25">
      <c r="A241" s="60"/>
      <c r="B241" s="60"/>
      <c r="C241" s="60"/>
      <c r="D241" s="60"/>
      <c r="E241" s="87" t="s">
        <v>151</v>
      </c>
      <c r="F241" s="62"/>
      <c r="G241" s="63" t="s">
        <v>310</v>
      </c>
      <c r="H241" s="85">
        <v>0</v>
      </c>
      <c r="I241" s="85">
        <v>0</v>
      </c>
      <c r="J241" s="85">
        <v>0</v>
      </c>
      <c r="K241" s="85">
        <v>0</v>
      </c>
      <c r="L241" s="85">
        <v>0</v>
      </c>
      <c r="M241" s="85">
        <v>0</v>
      </c>
      <c r="N241" s="85">
        <v>0</v>
      </c>
      <c r="O241" s="86">
        <v>12821348.4</v>
      </c>
      <c r="P241" s="86">
        <f t="shared" si="18"/>
        <v>12821348.4</v>
      </c>
    </row>
    <row r="242" spans="1:19" ht="25.5" x14ac:dyDescent="0.25">
      <c r="A242" s="60"/>
      <c r="B242" s="60"/>
      <c r="C242" s="60"/>
      <c r="D242" s="60"/>
      <c r="E242" s="87" t="s">
        <v>311</v>
      </c>
      <c r="F242" s="62"/>
      <c r="G242" s="63" t="s">
        <v>83</v>
      </c>
      <c r="H242" s="85">
        <v>0</v>
      </c>
      <c r="I242" s="85">
        <v>0</v>
      </c>
      <c r="J242" s="85">
        <v>0</v>
      </c>
      <c r="K242" s="85">
        <v>0</v>
      </c>
      <c r="L242" s="85">
        <v>0</v>
      </c>
      <c r="M242" s="85">
        <v>0</v>
      </c>
      <c r="N242" s="85">
        <v>0</v>
      </c>
      <c r="O242" s="86">
        <v>6228332.5099999998</v>
      </c>
      <c r="P242" s="86">
        <f t="shared" si="18"/>
        <v>6228332.5099999998</v>
      </c>
    </row>
    <row r="243" spans="1:19" x14ac:dyDescent="0.25">
      <c r="A243" s="60"/>
      <c r="B243" s="60"/>
      <c r="C243" s="60"/>
      <c r="D243" s="60"/>
      <c r="E243" s="87" t="s">
        <v>309</v>
      </c>
      <c r="F243" s="62"/>
      <c r="G243" s="63" t="s">
        <v>312</v>
      </c>
      <c r="H243" s="85">
        <v>0</v>
      </c>
      <c r="I243" s="85">
        <v>0</v>
      </c>
      <c r="J243" s="85">
        <v>0</v>
      </c>
      <c r="K243" s="85">
        <v>0</v>
      </c>
      <c r="L243" s="85">
        <v>0</v>
      </c>
      <c r="M243" s="85">
        <v>0</v>
      </c>
      <c r="N243" s="85">
        <v>0</v>
      </c>
      <c r="O243" s="86">
        <v>12210898.109999999</v>
      </c>
      <c r="P243" s="86">
        <f t="shared" si="18"/>
        <v>12210898.109999999</v>
      </c>
    </row>
    <row r="244" spans="1:19" x14ac:dyDescent="0.25">
      <c r="A244" s="60"/>
      <c r="B244" s="60"/>
      <c r="C244" s="60"/>
      <c r="D244" s="60"/>
      <c r="E244" s="87" t="s">
        <v>313</v>
      </c>
      <c r="F244" s="62"/>
      <c r="G244" s="63" t="s">
        <v>314</v>
      </c>
      <c r="H244" s="85">
        <v>0</v>
      </c>
      <c r="I244" s="85">
        <v>0</v>
      </c>
      <c r="J244" s="85">
        <v>0</v>
      </c>
      <c r="K244" s="85">
        <v>0</v>
      </c>
      <c r="L244" s="85">
        <v>0</v>
      </c>
      <c r="M244" s="85">
        <v>0</v>
      </c>
      <c r="N244" s="85">
        <v>0</v>
      </c>
      <c r="O244" s="86">
        <v>9564400.9000000004</v>
      </c>
      <c r="P244" s="86">
        <f t="shared" si="18"/>
        <v>9564400.9000000004</v>
      </c>
    </row>
    <row r="245" spans="1:19" ht="25.5" x14ac:dyDescent="0.25">
      <c r="A245" s="60"/>
      <c r="B245" s="60"/>
      <c r="C245" s="60"/>
      <c r="D245" s="60"/>
      <c r="E245" s="87" t="s">
        <v>315</v>
      </c>
      <c r="F245" s="62"/>
      <c r="G245" s="63" t="s">
        <v>316</v>
      </c>
      <c r="H245" s="85">
        <v>0</v>
      </c>
      <c r="I245" s="85">
        <v>0</v>
      </c>
      <c r="J245" s="85">
        <v>0</v>
      </c>
      <c r="K245" s="85">
        <v>0</v>
      </c>
      <c r="L245" s="85">
        <v>0</v>
      </c>
      <c r="M245" s="85">
        <v>0</v>
      </c>
      <c r="N245" s="85">
        <v>0</v>
      </c>
      <c r="O245" s="86">
        <v>13974170.17</v>
      </c>
      <c r="P245" s="86">
        <f t="shared" si="18"/>
        <v>13974170.17</v>
      </c>
    </row>
    <row r="246" spans="1:19" x14ac:dyDescent="0.25">
      <c r="A246" s="60"/>
      <c r="B246" s="60"/>
      <c r="C246" s="60"/>
      <c r="D246" s="60"/>
      <c r="E246" s="87" t="s">
        <v>317</v>
      </c>
      <c r="F246" s="62"/>
      <c r="G246" s="63" t="s">
        <v>174</v>
      </c>
      <c r="H246" s="85">
        <v>0</v>
      </c>
      <c r="I246" s="85">
        <v>0</v>
      </c>
      <c r="J246" s="85">
        <v>0</v>
      </c>
      <c r="K246" s="85">
        <v>0</v>
      </c>
      <c r="L246" s="85">
        <v>0</v>
      </c>
      <c r="M246" s="85">
        <v>0</v>
      </c>
      <c r="N246" s="85">
        <v>0</v>
      </c>
      <c r="O246" s="86">
        <v>20008062.52</v>
      </c>
      <c r="P246" s="86">
        <f t="shared" si="18"/>
        <v>20008062.52</v>
      </c>
    </row>
    <row r="247" spans="1:19" ht="38.25" x14ac:dyDescent="0.25">
      <c r="A247" s="60"/>
      <c r="B247" s="60"/>
      <c r="C247" s="60"/>
      <c r="D247" s="60"/>
      <c r="E247" s="87" t="s">
        <v>318</v>
      </c>
      <c r="F247" s="62"/>
      <c r="G247" s="63" t="s">
        <v>33</v>
      </c>
      <c r="H247" s="85">
        <v>0</v>
      </c>
      <c r="I247" s="85">
        <v>0</v>
      </c>
      <c r="J247" s="85">
        <v>0</v>
      </c>
      <c r="K247" s="85">
        <v>0</v>
      </c>
      <c r="L247" s="85">
        <v>0</v>
      </c>
      <c r="M247" s="85">
        <v>0</v>
      </c>
      <c r="N247" s="85">
        <v>0</v>
      </c>
      <c r="O247" s="86">
        <v>3392974.43</v>
      </c>
      <c r="P247" s="86">
        <f t="shared" si="18"/>
        <v>3392974.43</v>
      </c>
    </row>
    <row r="248" spans="1:19" ht="51" x14ac:dyDescent="0.25">
      <c r="A248" s="60"/>
      <c r="B248" s="60"/>
      <c r="C248" s="60"/>
      <c r="D248" s="60"/>
      <c r="E248" s="87" t="s">
        <v>319</v>
      </c>
      <c r="F248" s="62"/>
      <c r="G248" s="63" t="s">
        <v>33</v>
      </c>
      <c r="H248" s="85">
        <v>0</v>
      </c>
      <c r="I248" s="85">
        <v>0</v>
      </c>
      <c r="J248" s="85">
        <v>0</v>
      </c>
      <c r="K248" s="85">
        <v>0</v>
      </c>
      <c r="L248" s="85">
        <v>0</v>
      </c>
      <c r="M248" s="85">
        <v>0</v>
      </c>
      <c r="N248" s="85">
        <v>0</v>
      </c>
      <c r="O248" s="86">
        <v>7198014.0899999999</v>
      </c>
      <c r="P248" s="86">
        <f t="shared" si="18"/>
        <v>7198014.0899999999</v>
      </c>
    </row>
    <row r="249" spans="1:19" x14ac:dyDescent="0.25">
      <c r="A249" s="60"/>
      <c r="B249" s="60"/>
      <c r="C249" s="89" t="s">
        <v>320</v>
      </c>
      <c r="D249" s="89"/>
      <c r="E249" s="89"/>
      <c r="F249" s="62"/>
      <c r="G249" s="63"/>
      <c r="H249" s="66">
        <f>SUM(H250)</f>
        <v>0</v>
      </c>
      <c r="I249" s="66">
        <f>SUM(I250)</f>
        <v>0</v>
      </c>
      <c r="J249" s="67">
        <f t="shared" ref="J249:P249" si="19">SUM(J250)</f>
        <v>12602152.92</v>
      </c>
      <c r="K249" s="66">
        <f t="shared" si="19"/>
        <v>0</v>
      </c>
      <c r="L249" s="66">
        <f t="shared" si="19"/>
        <v>0</v>
      </c>
      <c r="M249" s="67">
        <f t="shared" si="19"/>
        <v>13545043.15</v>
      </c>
      <c r="N249" s="66">
        <f t="shared" si="19"/>
        <v>0</v>
      </c>
      <c r="O249" s="66">
        <f t="shared" si="19"/>
        <v>0</v>
      </c>
      <c r="P249" s="67">
        <f t="shared" si="19"/>
        <v>26147196.07</v>
      </c>
      <c r="Q249" s="11"/>
    </row>
    <row r="250" spans="1:19" s="11" customFormat="1" x14ac:dyDescent="0.25">
      <c r="A250" s="75"/>
      <c r="B250" s="75"/>
      <c r="C250" s="76"/>
      <c r="D250" s="77" t="s">
        <v>321</v>
      </c>
      <c r="E250" s="78" t="s">
        <v>322</v>
      </c>
      <c r="F250" s="76"/>
      <c r="G250" s="90"/>
      <c r="H250" s="80">
        <f t="shared" ref="H250:I250" si="20">SUM(H251:H277)</f>
        <v>0</v>
      </c>
      <c r="I250" s="80">
        <f t="shared" si="20"/>
        <v>0</v>
      </c>
      <c r="J250" s="81">
        <f>SUM(J251:J277)</f>
        <v>12602152.92</v>
      </c>
      <c r="K250" s="80">
        <f>SUM(K251:K277)</f>
        <v>0</v>
      </c>
      <c r="L250" s="80">
        <f>SUM(L251:L277)</f>
        <v>0</v>
      </c>
      <c r="M250" s="81">
        <f>SUM(M251:M277)</f>
        <v>13545043.15</v>
      </c>
      <c r="N250" s="80">
        <f t="shared" ref="N250:O250" si="21">SUM(N251:N277)</f>
        <v>0</v>
      </c>
      <c r="O250" s="80">
        <f t="shared" si="21"/>
        <v>0</v>
      </c>
      <c r="P250" s="81">
        <f>SUM(P251:P277)</f>
        <v>26147196.07</v>
      </c>
      <c r="S250" s="13"/>
    </row>
    <row r="251" spans="1:19" x14ac:dyDescent="0.25">
      <c r="A251" s="60"/>
      <c r="B251" s="60"/>
      <c r="C251" s="60"/>
      <c r="D251" s="60"/>
      <c r="E251" s="87" t="s">
        <v>323</v>
      </c>
      <c r="F251" s="62"/>
      <c r="G251" s="63" t="s">
        <v>324</v>
      </c>
      <c r="H251" s="85">
        <v>0</v>
      </c>
      <c r="I251" s="85">
        <v>0</v>
      </c>
      <c r="J251" s="85">
        <v>0</v>
      </c>
      <c r="K251" s="85">
        <v>0</v>
      </c>
      <c r="L251" s="85">
        <v>0</v>
      </c>
      <c r="M251" s="86">
        <v>1000000</v>
      </c>
      <c r="N251" s="85">
        <v>0</v>
      </c>
      <c r="O251" s="85">
        <v>0</v>
      </c>
      <c r="P251" s="86">
        <f t="shared" ref="P251:P277" si="22">SUM(H251:O251)</f>
        <v>1000000</v>
      </c>
    </row>
    <row r="252" spans="1:19" x14ac:dyDescent="0.25">
      <c r="A252" s="60"/>
      <c r="B252" s="60"/>
      <c r="C252" s="60"/>
      <c r="D252" s="60"/>
      <c r="E252" s="87" t="s">
        <v>325</v>
      </c>
      <c r="F252" s="62"/>
      <c r="G252" s="63" t="s">
        <v>40</v>
      </c>
      <c r="H252" s="85">
        <v>0</v>
      </c>
      <c r="I252" s="85">
        <v>0</v>
      </c>
      <c r="J252" s="85">
        <v>0</v>
      </c>
      <c r="K252" s="85">
        <v>0</v>
      </c>
      <c r="L252" s="85">
        <v>0</v>
      </c>
      <c r="M252" s="86">
        <v>549999.99</v>
      </c>
      <c r="N252" s="85">
        <v>0</v>
      </c>
      <c r="O252" s="85">
        <v>0</v>
      </c>
      <c r="P252" s="86">
        <f t="shared" si="22"/>
        <v>549999.99</v>
      </c>
    </row>
    <row r="253" spans="1:19" x14ac:dyDescent="0.25">
      <c r="A253" s="60"/>
      <c r="B253" s="60"/>
      <c r="C253" s="60"/>
      <c r="D253" s="60"/>
      <c r="E253" s="87" t="s">
        <v>326</v>
      </c>
      <c r="F253" s="62"/>
      <c r="G253" s="63" t="s">
        <v>327</v>
      </c>
      <c r="H253" s="85">
        <v>0</v>
      </c>
      <c r="I253" s="85">
        <v>0</v>
      </c>
      <c r="J253" s="86">
        <v>675000</v>
      </c>
      <c r="K253" s="85">
        <v>0</v>
      </c>
      <c r="L253" s="85">
        <v>0</v>
      </c>
      <c r="M253" s="85">
        <v>0</v>
      </c>
      <c r="N253" s="85">
        <v>0</v>
      </c>
      <c r="O253" s="85">
        <v>0</v>
      </c>
      <c r="P253" s="86">
        <f t="shared" si="22"/>
        <v>675000</v>
      </c>
    </row>
    <row r="254" spans="1:19" x14ac:dyDescent="0.25">
      <c r="A254" s="60"/>
      <c r="B254" s="60"/>
      <c r="C254" s="60"/>
      <c r="D254" s="60"/>
      <c r="E254" s="87" t="s">
        <v>328</v>
      </c>
      <c r="F254" s="62"/>
      <c r="G254" s="63" t="s">
        <v>31</v>
      </c>
      <c r="H254" s="85">
        <v>0</v>
      </c>
      <c r="I254" s="85">
        <v>0</v>
      </c>
      <c r="J254" s="85">
        <v>0</v>
      </c>
      <c r="K254" s="85">
        <v>0</v>
      </c>
      <c r="L254" s="85">
        <v>0</v>
      </c>
      <c r="M254" s="86">
        <v>2750000</v>
      </c>
      <c r="N254" s="85">
        <v>0</v>
      </c>
      <c r="O254" s="85">
        <v>0</v>
      </c>
      <c r="P254" s="86">
        <f t="shared" si="22"/>
        <v>2750000</v>
      </c>
    </row>
    <row r="255" spans="1:19" x14ac:dyDescent="0.25">
      <c r="A255" s="60"/>
      <c r="B255" s="60"/>
      <c r="C255" s="60"/>
      <c r="D255" s="60"/>
      <c r="E255" s="87" t="s">
        <v>329</v>
      </c>
      <c r="F255" s="62"/>
      <c r="G255" s="63" t="s">
        <v>31</v>
      </c>
      <c r="H255" s="85">
        <v>0</v>
      </c>
      <c r="I255" s="85">
        <v>0</v>
      </c>
      <c r="J255" s="85">
        <v>0</v>
      </c>
      <c r="K255" s="85">
        <v>0</v>
      </c>
      <c r="L255" s="85">
        <v>0</v>
      </c>
      <c r="M255" s="86">
        <v>3300000</v>
      </c>
      <c r="N255" s="85">
        <v>0</v>
      </c>
      <c r="O255" s="85">
        <v>0</v>
      </c>
      <c r="P255" s="86">
        <f t="shared" si="22"/>
        <v>3300000</v>
      </c>
    </row>
    <row r="256" spans="1:19" x14ac:dyDescent="0.25">
      <c r="A256" s="60"/>
      <c r="B256" s="60"/>
      <c r="C256" s="60"/>
      <c r="D256" s="60"/>
      <c r="E256" s="87" t="s">
        <v>330</v>
      </c>
      <c r="F256" s="62"/>
      <c r="G256" s="63" t="s">
        <v>31</v>
      </c>
      <c r="H256" s="85">
        <v>0</v>
      </c>
      <c r="I256" s="85">
        <v>0</v>
      </c>
      <c r="J256" s="86">
        <v>1992639.25</v>
      </c>
      <c r="K256" s="85">
        <v>0</v>
      </c>
      <c r="L256" s="85">
        <v>0</v>
      </c>
      <c r="M256" s="85">
        <v>0</v>
      </c>
      <c r="N256" s="85">
        <v>0</v>
      </c>
      <c r="O256" s="85">
        <v>0</v>
      </c>
      <c r="P256" s="86">
        <f t="shared" si="22"/>
        <v>1992639.25</v>
      </c>
    </row>
    <row r="257" spans="1:16" ht="25.5" x14ac:dyDescent="0.25">
      <c r="A257" s="60"/>
      <c r="B257" s="60"/>
      <c r="C257" s="60"/>
      <c r="D257" s="60"/>
      <c r="E257" s="87" t="s">
        <v>331</v>
      </c>
      <c r="F257" s="62"/>
      <c r="G257" s="63" t="s">
        <v>149</v>
      </c>
      <c r="H257" s="85">
        <v>0</v>
      </c>
      <c r="I257" s="85">
        <v>0</v>
      </c>
      <c r="J257" s="85">
        <v>0</v>
      </c>
      <c r="K257" s="85">
        <v>0</v>
      </c>
      <c r="L257" s="85">
        <v>0</v>
      </c>
      <c r="M257" s="86">
        <v>1049999.99</v>
      </c>
      <c r="N257" s="85">
        <v>0</v>
      </c>
      <c r="O257" s="85">
        <v>0</v>
      </c>
      <c r="P257" s="86">
        <f t="shared" si="22"/>
        <v>1049999.99</v>
      </c>
    </row>
    <row r="258" spans="1:16" x14ac:dyDescent="0.25">
      <c r="A258" s="60"/>
      <c r="B258" s="60"/>
      <c r="C258" s="60"/>
      <c r="D258" s="60"/>
      <c r="E258" s="87" t="s">
        <v>332</v>
      </c>
      <c r="F258" s="62"/>
      <c r="G258" s="63" t="s">
        <v>149</v>
      </c>
      <c r="H258" s="85">
        <v>0</v>
      </c>
      <c r="I258" s="85">
        <v>0</v>
      </c>
      <c r="J258" s="86">
        <v>2146217.15</v>
      </c>
      <c r="K258" s="85">
        <v>0</v>
      </c>
      <c r="L258" s="85">
        <v>0</v>
      </c>
      <c r="M258" s="85">
        <v>0</v>
      </c>
      <c r="N258" s="85">
        <v>0</v>
      </c>
      <c r="O258" s="85">
        <v>0</v>
      </c>
      <c r="P258" s="86">
        <f t="shared" si="22"/>
        <v>2146217.15</v>
      </c>
    </row>
    <row r="259" spans="1:16" x14ac:dyDescent="0.25">
      <c r="A259" s="60"/>
      <c r="B259" s="60"/>
      <c r="C259" s="60"/>
      <c r="D259" s="60"/>
      <c r="E259" s="87" t="s">
        <v>333</v>
      </c>
      <c r="F259" s="62"/>
      <c r="G259" s="63" t="s">
        <v>334</v>
      </c>
      <c r="H259" s="85">
        <v>0</v>
      </c>
      <c r="I259" s="85">
        <v>0</v>
      </c>
      <c r="J259" s="85">
        <v>0</v>
      </c>
      <c r="K259" s="85">
        <v>0</v>
      </c>
      <c r="L259" s="85">
        <v>0</v>
      </c>
      <c r="M259" s="86">
        <v>267699.65000000002</v>
      </c>
      <c r="N259" s="85">
        <v>0</v>
      </c>
      <c r="O259" s="85">
        <v>0</v>
      </c>
      <c r="P259" s="86">
        <f t="shared" si="22"/>
        <v>267699.65000000002</v>
      </c>
    </row>
    <row r="260" spans="1:16" x14ac:dyDescent="0.25">
      <c r="A260" s="60"/>
      <c r="B260" s="60"/>
      <c r="C260" s="60"/>
      <c r="D260" s="60"/>
      <c r="E260" s="87" t="s">
        <v>335</v>
      </c>
      <c r="F260" s="62"/>
      <c r="G260" s="63" t="s">
        <v>334</v>
      </c>
      <c r="H260" s="85">
        <v>0</v>
      </c>
      <c r="I260" s="85">
        <v>0</v>
      </c>
      <c r="J260" s="86">
        <v>765000</v>
      </c>
      <c r="K260" s="85">
        <v>0</v>
      </c>
      <c r="L260" s="85">
        <v>0</v>
      </c>
      <c r="M260" s="85">
        <v>0</v>
      </c>
      <c r="N260" s="85">
        <v>0</v>
      </c>
      <c r="O260" s="85">
        <v>0</v>
      </c>
      <c r="P260" s="86">
        <f t="shared" si="22"/>
        <v>765000</v>
      </c>
    </row>
    <row r="261" spans="1:16" x14ac:dyDescent="0.25">
      <c r="A261" s="60"/>
      <c r="B261" s="60"/>
      <c r="C261" s="60"/>
      <c r="D261" s="60"/>
      <c r="E261" s="87" t="s">
        <v>336</v>
      </c>
      <c r="F261" s="62"/>
      <c r="G261" s="63" t="s">
        <v>324</v>
      </c>
      <c r="H261" s="85">
        <v>0</v>
      </c>
      <c r="I261" s="85">
        <v>0</v>
      </c>
      <c r="J261" s="85">
        <v>0</v>
      </c>
      <c r="K261" s="85">
        <v>0</v>
      </c>
      <c r="L261" s="85">
        <v>0</v>
      </c>
      <c r="M261" s="86">
        <v>400000</v>
      </c>
      <c r="N261" s="85">
        <v>0</v>
      </c>
      <c r="O261" s="85">
        <v>0</v>
      </c>
      <c r="P261" s="86">
        <f t="shared" si="22"/>
        <v>400000</v>
      </c>
    </row>
    <row r="262" spans="1:16" x14ac:dyDescent="0.25">
      <c r="A262" s="60"/>
      <c r="B262" s="60"/>
      <c r="C262" s="60"/>
      <c r="D262" s="60"/>
      <c r="E262" s="87" t="s">
        <v>337</v>
      </c>
      <c r="F262" s="62"/>
      <c r="G262" s="63" t="s">
        <v>324</v>
      </c>
      <c r="H262" s="85">
        <v>0</v>
      </c>
      <c r="I262" s="85">
        <v>0</v>
      </c>
      <c r="J262" s="86">
        <v>560000</v>
      </c>
      <c r="K262" s="85">
        <v>0</v>
      </c>
      <c r="L262" s="85">
        <v>0</v>
      </c>
      <c r="M262" s="85">
        <v>0</v>
      </c>
      <c r="N262" s="85">
        <v>0</v>
      </c>
      <c r="O262" s="85">
        <v>0</v>
      </c>
      <c r="P262" s="86">
        <f t="shared" si="22"/>
        <v>560000</v>
      </c>
    </row>
    <row r="263" spans="1:16" x14ac:dyDescent="0.25">
      <c r="A263" s="60"/>
      <c r="B263" s="60"/>
      <c r="C263" s="60"/>
      <c r="D263" s="60"/>
      <c r="E263" s="87" t="s">
        <v>338</v>
      </c>
      <c r="F263" s="62"/>
      <c r="G263" s="63" t="s">
        <v>33</v>
      </c>
      <c r="H263" s="85">
        <v>0</v>
      </c>
      <c r="I263" s="85">
        <v>0</v>
      </c>
      <c r="J263" s="86">
        <v>2013296.53</v>
      </c>
      <c r="K263" s="85">
        <v>0</v>
      </c>
      <c r="L263" s="85">
        <v>0</v>
      </c>
      <c r="M263" s="85">
        <v>0</v>
      </c>
      <c r="N263" s="85">
        <v>0</v>
      </c>
      <c r="O263" s="85">
        <v>0</v>
      </c>
      <c r="P263" s="86">
        <f t="shared" si="22"/>
        <v>2013296.53</v>
      </c>
    </row>
    <row r="264" spans="1:16" x14ac:dyDescent="0.25">
      <c r="A264" s="60"/>
      <c r="B264" s="60"/>
      <c r="C264" s="60"/>
      <c r="D264" s="60"/>
      <c r="E264" s="87" t="s">
        <v>339</v>
      </c>
      <c r="F264" s="62"/>
      <c r="G264" s="63" t="s">
        <v>31</v>
      </c>
      <c r="H264" s="85">
        <v>0</v>
      </c>
      <c r="I264" s="85">
        <v>0</v>
      </c>
      <c r="J264" s="85">
        <v>0</v>
      </c>
      <c r="K264" s="85">
        <v>0</v>
      </c>
      <c r="L264" s="85">
        <v>0</v>
      </c>
      <c r="M264" s="86">
        <v>850000</v>
      </c>
      <c r="N264" s="85">
        <v>0</v>
      </c>
      <c r="O264" s="85">
        <v>0</v>
      </c>
      <c r="P264" s="86">
        <f t="shared" si="22"/>
        <v>850000</v>
      </c>
    </row>
    <row r="265" spans="1:16" x14ac:dyDescent="0.25">
      <c r="A265" s="60"/>
      <c r="B265" s="60"/>
      <c r="C265" s="60"/>
      <c r="D265" s="60"/>
      <c r="E265" s="87" t="s">
        <v>340</v>
      </c>
      <c r="F265" s="62"/>
      <c r="G265" s="63" t="s">
        <v>31</v>
      </c>
      <c r="H265" s="85">
        <v>0</v>
      </c>
      <c r="I265" s="85">
        <v>0</v>
      </c>
      <c r="J265" s="86">
        <v>500000</v>
      </c>
      <c r="K265" s="85">
        <v>0</v>
      </c>
      <c r="L265" s="85">
        <v>0</v>
      </c>
      <c r="M265" s="85">
        <v>0</v>
      </c>
      <c r="N265" s="85">
        <v>0</v>
      </c>
      <c r="O265" s="85">
        <v>0</v>
      </c>
      <c r="P265" s="86">
        <f t="shared" si="22"/>
        <v>500000</v>
      </c>
    </row>
    <row r="266" spans="1:16" x14ac:dyDescent="0.25">
      <c r="A266" s="60"/>
      <c r="B266" s="60"/>
      <c r="C266" s="60"/>
      <c r="D266" s="60"/>
      <c r="E266" s="87" t="s">
        <v>341</v>
      </c>
      <c r="F266" s="62"/>
      <c r="G266" s="63" t="s">
        <v>342</v>
      </c>
      <c r="H266" s="85">
        <v>0</v>
      </c>
      <c r="I266" s="85">
        <v>0</v>
      </c>
      <c r="J266" s="86">
        <v>375000</v>
      </c>
      <c r="K266" s="85">
        <v>0</v>
      </c>
      <c r="L266" s="85">
        <v>0</v>
      </c>
      <c r="M266" s="85">
        <v>0</v>
      </c>
      <c r="N266" s="85">
        <v>0</v>
      </c>
      <c r="O266" s="85">
        <v>0</v>
      </c>
      <c r="P266" s="86">
        <f t="shared" si="22"/>
        <v>375000</v>
      </c>
    </row>
    <row r="267" spans="1:16" x14ac:dyDescent="0.25">
      <c r="A267" s="60"/>
      <c r="B267" s="60"/>
      <c r="C267" s="60"/>
      <c r="D267" s="60"/>
      <c r="E267" s="87" t="s">
        <v>343</v>
      </c>
      <c r="F267" s="62"/>
      <c r="G267" s="63" t="s">
        <v>83</v>
      </c>
      <c r="H267" s="85">
        <v>0</v>
      </c>
      <c r="I267" s="85">
        <v>0</v>
      </c>
      <c r="J267" s="85">
        <v>0</v>
      </c>
      <c r="K267" s="85">
        <v>0</v>
      </c>
      <c r="L267" s="85">
        <v>0</v>
      </c>
      <c r="M267" s="86">
        <v>800000</v>
      </c>
      <c r="N267" s="85">
        <v>0</v>
      </c>
      <c r="O267" s="85">
        <v>0</v>
      </c>
      <c r="P267" s="86">
        <f t="shared" si="22"/>
        <v>800000</v>
      </c>
    </row>
    <row r="268" spans="1:16" x14ac:dyDescent="0.25">
      <c r="A268" s="60"/>
      <c r="B268" s="60"/>
      <c r="C268" s="60"/>
      <c r="D268" s="60"/>
      <c r="E268" s="87" t="s">
        <v>344</v>
      </c>
      <c r="F268" s="62"/>
      <c r="G268" s="63" t="s">
        <v>83</v>
      </c>
      <c r="H268" s="85">
        <v>0</v>
      </c>
      <c r="I268" s="85">
        <v>0</v>
      </c>
      <c r="J268" s="86">
        <v>200000</v>
      </c>
      <c r="K268" s="85">
        <v>0</v>
      </c>
      <c r="L268" s="85">
        <v>0</v>
      </c>
      <c r="M268" s="85">
        <v>0</v>
      </c>
      <c r="N268" s="85">
        <v>0</v>
      </c>
      <c r="O268" s="85">
        <v>0</v>
      </c>
      <c r="P268" s="86">
        <f t="shared" si="22"/>
        <v>200000</v>
      </c>
    </row>
    <row r="269" spans="1:16" x14ac:dyDescent="0.25">
      <c r="A269" s="60"/>
      <c r="B269" s="60"/>
      <c r="C269" s="60"/>
      <c r="D269" s="60"/>
      <c r="E269" s="87" t="s">
        <v>345</v>
      </c>
      <c r="F269" s="62"/>
      <c r="G269" s="63" t="s">
        <v>346</v>
      </c>
      <c r="H269" s="85">
        <v>0</v>
      </c>
      <c r="I269" s="85">
        <v>0</v>
      </c>
      <c r="J269" s="86">
        <v>675000</v>
      </c>
      <c r="K269" s="85">
        <v>0</v>
      </c>
      <c r="L269" s="85">
        <v>0</v>
      </c>
      <c r="M269" s="85">
        <v>0</v>
      </c>
      <c r="N269" s="85">
        <v>0</v>
      </c>
      <c r="O269" s="85">
        <v>0</v>
      </c>
      <c r="P269" s="86">
        <f t="shared" si="22"/>
        <v>675000</v>
      </c>
    </row>
    <row r="270" spans="1:16" x14ac:dyDescent="0.25">
      <c r="A270" s="60"/>
      <c r="B270" s="60"/>
      <c r="C270" s="60"/>
      <c r="D270" s="60"/>
      <c r="E270" s="87" t="s">
        <v>347</v>
      </c>
      <c r="F270" s="62"/>
      <c r="G270" s="63" t="s">
        <v>40</v>
      </c>
      <c r="H270" s="85">
        <v>0</v>
      </c>
      <c r="I270" s="85">
        <v>0</v>
      </c>
      <c r="J270" s="85">
        <v>0</v>
      </c>
      <c r="K270" s="85">
        <v>0</v>
      </c>
      <c r="L270" s="85">
        <v>0</v>
      </c>
      <c r="M270" s="86">
        <v>327343.52</v>
      </c>
      <c r="N270" s="85">
        <v>0</v>
      </c>
      <c r="O270" s="85">
        <v>0</v>
      </c>
      <c r="P270" s="86">
        <f t="shared" si="22"/>
        <v>327343.52</v>
      </c>
    </row>
    <row r="271" spans="1:16" x14ac:dyDescent="0.25">
      <c r="A271" s="60"/>
      <c r="B271" s="60"/>
      <c r="C271" s="60"/>
      <c r="D271" s="60"/>
      <c r="E271" s="87" t="s">
        <v>348</v>
      </c>
      <c r="F271" s="62"/>
      <c r="G271" s="63" t="s">
        <v>136</v>
      </c>
      <c r="H271" s="85">
        <v>0</v>
      </c>
      <c r="I271" s="85">
        <v>0</v>
      </c>
      <c r="J271" s="85">
        <v>0</v>
      </c>
      <c r="K271" s="85">
        <v>0</v>
      </c>
      <c r="L271" s="85">
        <v>0</v>
      </c>
      <c r="M271" s="86">
        <v>750000</v>
      </c>
      <c r="N271" s="85">
        <v>0</v>
      </c>
      <c r="O271" s="85">
        <v>0</v>
      </c>
      <c r="P271" s="86">
        <f t="shared" si="22"/>
        <v>750000</v>
      </c>
    </row>
    <row r="272" spans="1:16" x14ac:dyDescent="0.25">
      <c r="A272" s="60"/>
      <c r="B272" s="60"/>
      <c r="C272" s="60"/>
      <c r="D272" s="60"/>
      <c r="E272" s="87" t="s">
        <v>349</v>
      </c>
      <c r="F272" s="62"/>
      <c r="G272" s="63" t="s">
        <v>136</v>
      </c>
      <c r="H272" s="85">
        <v>0</v>
      </c>
      <c r="I272" s="85">
        <v>0</v>
      </c>
      <c r="J272" s="86">
        <v>624999.99</v>
      </c>
      <c r="K272" s="85">
        <v>0</v>
      </c>
      <c r="L272" s="85">
        <v>0</v>
      </c>
      <c r="M272" s="85">
        <v>0</v>
      </c>
      <c r="N272" s="85">
        <v>0</v>
      </c>
      <c r="O272" s="85">
        <v>0</v>
      </c>
      <c r="P272" s="86">
        <f t="shared" si="22"/>
        <v>624999.99</v>
      </c>
    </row>
    <row r="273" spans="1:19" x14ac:dyDescent="0.25">
      <c r="A273" s="60"/>
      <c r="B273" s="60"/>
      <c r="C273" s="60"/>
      <c r="D273" s="60"/>
      <c r="E273" s="87" t="s">
        <v>350</v>
      </c>
      <c r="F273" s="62"/>
      <c r="G273" s="63" t="s">
        <v>40</v>
      </c>
      <c r="H273" s="85">
        <v>0</v>
      </c>
      <c r="I273" s="85">
        <v>0</v>
      </c>
      <c r="J273" s="85">
        <v>0</v>
      </c>
      <c r="K273" s="85">
        <v>0</v>
      </c>
      <c r="L273" s="85">
        <v>0</v>
      </c>
      <c r="M273" s="86">
        <v>1000000</v>
      </c>
      <c r="N273" s="85">
        <v>0</v>
      </c>
      <c r="O273" s="85">
        <v>0</v>
      </c>
      <c r="P273" s="86">
        <f t="shared" si="22"/>
        <v>1000000</v>
      </c>
    </row>
    <row r="274" spans="1:19" x14ac:dyDescent="0.25">
      <c r="A274" s="60"/>
      <c r="B274" s="60"/>
      <c r="C274" s="60"/>
      <c r="D274" s="60"/>
      <c r="E274" s="87" t="s">
        <v>351</v>
      </c>
      <c r="F274" s="62"/>
      <c r="G274" s="63" t="s">
        <v>40</v>
      </c>
      <c r="H274" s="85">
        <v>0</v>
      </c>
      <c r="I274" s="85">
        <v>0</v>
      </c>
      <c r="J274" s="86">
        <v>900000</v>
      </c>
      <c r="K274" s="85">
        <v>0</v>
      </c>
      <c r="L274" s="85">
        <v>0</v>
      </c>
      <c r="M274" s="85">
        <v>0</v>
      </c>
      <c r="N274" s="85">
        <v>0</v>
      </c>
      <c r="O274" s="85">
        <v>0</v>
      </c>
      <c r="P274" s="86">
        <f t="shared" si="22"/>
        <v>900000</v>
      </c>
    </row>
    <row r="275" spans="1:19" x14ac:dyDescent="0.25">
      <c r="A275" s="60"/>
      <c r="B275" s="60"/>
      <c r="C275" s="60"/>
      <c r="D275" s="60"/>
      <c r="E275" s="87" t="s">
        <v>352</v>
      </c>
      <c r="F275" s="62"/>
      <c r="G275" s="63" t="s">
        <v>40</v>
      </c>
      <c r="H275" s="85">
        <v>0</v>
      </c>
      <c r="I275" s="85">
        <v>0</v>
      </c>
      <c r="J275" s="86">
        <v>450000</v>
      </c>
      <c r="K275" s="85">
        <v>0</v>
      </c>
      <c r="L275" s="85">
        <v>0</v>
      </c>
      <c r="M275" s="85">
        <v>0</v>
      </c>
      <c r="N275" s="85">
        <v>0</v>
      </c>
      <c r="O275" s="85">
        <v>0</v>
      </c>
      <c r="P275" s="86">
        <f t="shared" si="22"/>
        <v>450000</v>
      </c>
    </row>
    <row r="276" spans="1:19" x14ac:dyDescent="0.25">
      <c r="A276" s="60"/>
      <c r="B276" s="60"/>
      <c r="C276" s="60"/>
      <c r="D276" s="60"/>
      <c r="E276" s="87" t="s">
        <v>353</v>
      </c>
      <c r="F276" s="62"/>
      <c r="G276" s="63" t="s">
        <v>40</v>
      </c>
      <c r="H276" s="85">
        <v>0</v>
      </c>
      <c r="I276" s="85">
        <v>0</v>
      </c>
      <c r="J276" s="86">
        <v>725000</v>
      </c>
      <c r="K276" s="85">
        <v>0</v>
      </c>
      <c r="L276" s="85">
        <v>0</v>
      </c>
      <c r="M276" s="85">
        <v>0</v>
      </c>
      <c r="N276" s="85">
        <v>0</v>
      </c>
      <c r="O276" s="85">
        <v>0</v>
      </c>
      <c r="P276" s="86">
        <f t="shared" si="22"/>
        <v>725000</v>
      </c>
    </row>
    <row r="277" spans="1:19" x14ac:dyDescent="0.25">
      <c r="A277" s="60"/>
      <c r="B277" s="60"/>
      <c r="C277" s="60"/>
      <c r="D277" s="60"/>
      <c r="E277" s="87" t="s">
        <v>354</v>
      </c>
      <c r="F277" s="62"/>
      <c r="G277" s="63" t="s">
        <v>83</v>
      </c>
      <c r="H277" s="85">
        <v>0</v>
      </c>
      <c r="I277" s="85">
        <v>0</v>
      </c>
      <c r="J277" s="85">
        <v>0</v>
      </c>
      <c r="K277" s="85">
        <v>0</v>
      </c>
      <c r="L277" s="85">
        <v>0</v>
      </c>
      <c r="M277" s="86">
        <v>500000</v>
      </c>
      <c r="N277" s="85">
        <v>0</v>
      </c>
      <c r="O277" s="85">
        <v>0</v>
      </c>
      <c r="P277" s="86">
        <f t="shared" si="22"/>
        <v>500000</v>
      </c>
    </row>
    <row r="278" spans="1:19" x14ac:dyDescent="0.25">
      <c r="A278" s="60"/>
      <c r="B278" s="60"/>
      <c r="C278" s="60"/>
      <c r="D278" s="60"/>
      <c r="E278" s="87"/>
      <c r="F278" s="62"/>
      <c r="G278" s="63"/>
      <c r="H278" s="63"/>
      <c r="I278" s="85"/>
      <c r="J278" s="85"/>
      <c r="K278" s="85"/>
      <c r="L278" s="85"/>
      <c r="M278" s="86"/>
      <c r="N278" s="85"/>
      <c r="O278" s="85"/>
      <c r="P278" s="86"/>
    </row>
    <row r="279" spans="1:19" s="22" customFormat="1" ht="18" customHeight="1" x14ac:dyDescent="0.25">
      <c r="A279" s="68" t="s">
        <v>355</v>
      </c>
      <c r="B279" s="68"/>
      <c r="C279" s="68"/>
      <c r="D279" s="68"/>
      <c r="E279" s="68"/>
      <c r="F279" s="69"/>
      <c r="G279" s="70"/>
      <c r="H279" s="92">
        <v>0</v>
      </c>
      <c r="I279" s="72">
        <v>4368932</v>
      </c>
      <c r="J279" s="92">
        <v>0</v>
      </c>
      <c r="K279" s="92">
        <v>0</v>
      </c>
      <c r="L279" s="92">
        <v>0</v>
      </c>
      <c r="M279" s="92">
        <v>0</v>
      </c>
      <c r="N279" s="92">
        <v>0</v>
      </c>
      <c r="O279" s="92">
        <v>0</v>
      </c>
      <c r="P279" s="72">
        <v>4368932</v>
      </c>
      <c r="S279" s="23"/>
    </row>
    <row r="280" spans="1:19" x14ac:dyDescent="0.25">
      <c r="A280" s="60"/>
      <c r="B280" s="74" t="s">
        <v>26</v>
      </c>
      <c r="C280" s="74"/>
      <c r="D280" s="74"/>
      <c r="E280" s="74"/>
      <c r="F280" s="62"/>
      <c r="G280" s="63"/>
      <c r="H280" s="66">
        <f>SUM(H281)</f>
        <v>0</v>
      </c>
      <c r="I280" s="67">
        <f t="shared" ref="I280:P282" si="23">SUM(I281)</f>
        <v>4368932</v>
      </c>
      <c r="J280" s="66">
        <f t="shared" si="23"/>
        <v>0</v>
      </c>
      <c r="K280" s="66">
        <f t="shared" si="23"/>
        <v>0</v>
      </c>
      <c r="L280" s="66">
        <f t="shared" si="23"/>
        <v>0</v>
      </c>
      <c r="M280" s="66">
        <f t="shared" si="23"/>
        <v>0</v>
      </c>
      <c r="N280" s="66">
        <f t="shared" si="23"/>
        <v>0</v>
      </c>
      <c r="O280" s="66">
        <f t="shared" si="23"/>
        <v>0</v>
      </c>
      <c r="P280" s="67">
        <f t="shared" si="23"/>
        <v>4368932</v>
      </c>
    </row>
    <row r="281" spans="1:19" x14ac:dyDescent="0.25">
      <c r="A281" s="60"/>
      <c r="B281" s="60"/>
      <c r="C281" s="74" t="s">
        <v>27</v>
      </c>
      <c r="D281" s="74"/>
      <c r="E281" s="74"/>
      <c r="F281" s="62"/>
      <c r="G281" s="63"/>
      <c r="H281" s="66">
        <f>SUM(H282)</f>
        <v>0</v>
      </c>
      <c r="I281" s="67">
        <f t="shared" si="23"/>
        <v>4368932</v>
      </c>
      <c r="J281" s="66">
        <f t="shared" si="23"/>
        <v>0</v>
      </c>
      <c r="K281" s="66">
        <f t="shared" si="23"/>
        <v>0</v>
      </c>
      <c r="L281" s="66">
        <f t="shared" si="23"/>
        <v>0</v>
      </c>
      <c r="M281" s="66">
        <f t="shared" si="23"/>
        <v>0</v>
      </c>
      <c r="N281" s="66">
        <f t="shared" si="23"/>
        <v>0</v>
      </c>
      <c r="O281" s="66">
        <f t="shared" si="23"/>
        <v>0</v>
      </c>
      <c r="P281" s="67">
        <f t="shared" si="23"/>
        <v>4368932</v>
      </c>
    </row>
    <row r="282" spans="1:19" s="11" customFormat="1" x14ac:dyDescent="0.25">
      <c r="A282" s="75"/>
      <c r="B282" s="75"/>
      <c r="C282" s="76"/>
      <c r="D282" s="77" t="s">
        <v>28</v>
      </c>
      <c r="E282" s="78" t="s">
        <v>29</v>
      </c>
      <c r="F282" s="76"/>
      <c r="G282" s="90"/>
      <c r="H282" s="80">
        <f>SUM(H283)</f>
        <v>0</v>
      </c>
      <c r="I282" s="81">
        <f t="shared" si="23"/>
        <v>4368932</v>
      </c>
      <c r="J282" s="80">
        <f t="shared" si="23"/>
        <v>0</v>
      </c>
      <c r="K282" s="80">
        <f t="shared" si="23"/>
        <v>0</v>
      </c>
      <c r="L282" s="80">
        <f t="shared" si="23"/>
        <v>0</v>
      </c>
      <c r="M282" s="80">
        <f t="shared" si="23"/>
        <v>0</v>
      </c>
      <c r="N282" s="80">
        <f t="shared" si="23"/>
        <v>0</v>
      </c>
      <c r="O282" s="80">
        <f t="shared" si="23"/>
        <v>0</v>
      </c>
      <c r="P282" s="81">
        <f t="shared" si="23"/>
        <v>4368932</v>
      </c>
      <c r="S282" s="13"/>
    </row>
    <row r="283" spans="1:19" ht="25.5" x14ac:dyDescent="0.25">
      <c r="A283" s="60"/>
      <c r="B283" s="60"/>
      <c r="C283" s="60"/>
      <c r="D283" s="60"/>
      <c r="E283" s="87" t="s">
        <v>356</v>
      </c>
      <c r="F283" s="62"/>
      <c r="G283" s="63" t="s">
        <v>124</v>
      </c>
      <c r="H283" s="85">
        <v>0</v>
      </c>
      <c r="I283" s="86">
        <v>4368932</v>
      </c>
      <c r="J283" s="85">
        <v>0</v>
      </c>
      <c r="K283" s="85">
        <v>0</v>
      </c>
      <c r="L283" s="85">
        <v>0</v>
      </c>
      <c r="M283" s="85">
        <v>0</v>
      </c>
      <c r="N283" s="85">
        <v>0</v>
      </c>
      <c r="O283" s="85">
        <v>0</v>
      </c>
      <c r="P283" s="86">
        <f t="shared" ref="P283" si="24">SUM(H283:O283)</f>
        <v>4368932</v>
      </c>
    </row>
    <row r="284" spans="1:19" x14ac:dyDescent="0.25">
      <c r="A284" s="60"/>
      <c r="B284" s="60"/>
      <c r="C284" s="60"/>
      <c r="D284" s="60"/>
      <c r="E284" s="87"/>
      <c r="F284" s="62"/>
      <c r="G284" s="63"/>
      <c r="H284" s="63"/>
      <c r="I284" s="85"/>
      <c r="J284" s="85"/>
      <c r="K284" s="85"/>
      <c r="L284" s="85"/>
      <c r="M284" s="86"/>
      <c r="N284" s="85"/>
      <c r="O284" s="85"/>
      <c r="P284" s="86"/>
    </row>
    <row r="285" spans="1:19" s="22" customFormat="1" ht="18" customHeight="1" x14ac:dyDescent="0.25">
      <c r="A285" s="68" t="s">
        <v>357</v>
      </c>
      <c r="B285" s="68"/>
      <c r="C285" s="68"/>
      <c r="D285" s="68"/>
      <c r="E285" s="68"/>
      <c r="F285" s="69"/>
      <c r="G285" s="70"/>
      <c r="H285" s="92">
        <f>SUM(H286)</f>
        <v>0</v>
      </c>
      <c r="I285" s="92">
        <f t="shared" ref="H285:P291" si="25">SUM(I286)</f>
        <v>0</v>
      </c>
      <c r="J285" s="72">
        <v>7229990</v>
      </c>
      <c r="K285" s="92">
        <f t="shared" ref="K285:P291" si="26">SUM(K286)</f>
        <v>0</v>
      </c>
      <c r="L285" s="92">
        <f t="shared" si="26"/>
        <v>0</v>
      </c>
      <c r="M285" s="92">
        <f t="shared" si="26"/>
        <v>0</v>
      </c>
      <c r="N285" s="72">
        <f t="shared" si="26"/>
        <v>10735385</v>
      </c>
      <c r="O285" s="92">
        <f t="shared" si="26"/>
        <v>0</v>
      </c>
      <c r="P285" s="72">
        <f t="shared" si="26"/>
        <v>17965375</v>
      </c>
      <c r="S285" s="23"/>
    </row>
    <row r="286" spans="1:19" x14ac:dyDescent="0.25">
      <c r="A286" s="60"/>
      <c r="B286" s="74" t="s">
        <v>41</v>
      </c>
      <c r="C286" s="74"/>
      <c r="D286" s="74"/>
      <c r="E286" s="74"/>
      <c r="F286" s="62"/>
      <c r="G286" s="63"/>
      <c r="H286" s="66">
        <f>SUM(H287,H290)</f>
        <v>0</v>
      </c>
      <c r="I286" s="66">
        <f t="shared" ref="I286:O286" si="27">SUM(I287,I290)</f>
        <v>0</v>
      </c>
      <c r="J286" s="67">
        <f t="shared" si="27"/>
        <v>7229990</v>
      </c>
      <c r="K286" s="66">
        <f t="shared" si="27"/>
        <v>0</v>
      </c>
      <c r="L286" s="66">
        <f t="shared" si="27"/>
        <v>0</v>
      </c>
      <c r="M286" s="66">
        <f t="shared" si="27"/>
        <v>0</v>
      </c>
      <c r="N286" s="67">
        <f t="shared" si="27"/>
        <v>10735385</v>
      </c>
      <c r="O286" s="66">
        <f t="shared" si="27"/>
        <v>0</v>
      </c>
      <c r="P286" s="67">
        <f>SUM(P287,P290)</f>
        <v>17965375</v>
      </c>
    </row>
    <row r="287" spans="1:19" x14ac:dyDescent="0.25">
      <c r="A287" s="60"/>
      <c r="B287" s="60"/>
      <c r="C287" s="74" t="s">
        <v>42</v>
      </c>
      <c r="D287" s="74"/>
      <c r="E287" s="74"/>
      <c r="F287" s="62"/>
      <c r="G287" s="63"/>
      <c r="H287" s="66">
        <f>SUM(H288)</f>
        <v>0</v>
      </c>
      <c r="I287" s="66">
        <f t="shared" si="25"/>
        <v>0</v>
      </c>
      <c r="J287" s="66">
        <f t="shared" si="25"/>
        <v>0</v>
      </c>
      <c r="K287" s="66">
        <f t="shared" si="26"/>
        <v>0</v>
      </c>
      <c r="L287" s="66">
        <f t="shared" si="26"/>
        <v>0</v>
      </c>
      <c r="M287" s="66">
        <f>SUM(M288)</f>
        <v>0</v>
      </c>
      <c r="N287" s="67">
        <f t="shared" si="25"/>
        <v>10735385</v>
      </c>
      <c r="O287" s="66">
        <f t="shared" si="25"/>
        <v>0</v>
      </c>
      <c r="P287" s="67">
        <f t="shared" si="25"/>
        <v>10735385</v>
      </c>
    </row>
    <row r="288" spans="1:19" s="11" customFormat="1" x14ac:dyDescent="0.25">
      <c r="A288" s="75"/>
      <c r="B288" s="75"/>
      <c r="C288" s="76"/>
      <c r="D288" s="77" t="s">
        <v>52</v>
      </c>
      <c r="E288" s="78" t="s">
        <v>53</v>
      </c>
      <c r="F288" s="76"/>
      <c r="G288" s="90"/>
      <c r="H288" s="80">
        <f t="shared" si="25"/>
        <v>0</v>
      </c>
      <c r="I288" s="80">
        <f t="shared" si="25"/>
        <v>0</v>
      </c>
      <c r="J288" s="80">
        <f t="shared" si="25"/>
        <v>0</v>
      </c>
      <c r="K288" s="80">
        <f t="shared" si="25"/>
        <v>0</v>
      </c>
      <c r="L288" s="80">
        <f t="shared" si="25"/>
        <v>0</v>
      </c>
      <c r="M288" s="80">
        <f t="shared" si="25"/>
        <v>0</v>
      </c>
      <c r="N288" s="81">
        <f t="shared" si="25"/>
        <v>10735385</v>
      </c>
      <c r="O288" s="80">
        <f t="shared" si="25"/>
        <v>0</v>
      </c>
      <c r="P288" s="81">
        <f>SUM(P289)</f>
        <v>10735385</v>
      </c>
      <c r="S288" s="13"/>
    </row>
    <row r="289" spans="1:19" ht="25.5" x14ac:dyDescent="0.25">
      <c r="A289" s="60"/>
      <c r="B289" s="60"/>
      <c r="C289" s="60"/>
      <c r="D289" s="60"/>
      <c r="E289" s="87" t="s">
        <v>358</v>
      </c>
      <c r="F289" s="62"/>
      <c r="G289" s="63" t="s">
        <v>36</v>
      </c>
      <c r="H289" s="85">
        <v>0</v>
      </c>
      <c r="I289" s="85">
        <v>0</v>
      </c>
      <c r="J289" s="85">
        <v>0</v>
      </c>
      <c r="K289" s="85">
        <v>0</v>
      </c>
      <c r="L289" s="85">
        <v>0</v>
      </c>
      <c r="M289" s="85">
        <v>0</v>
      </c>
      <c r="N289" s="86">
        <v>10735385</v>
      </c>
      <c r="O289" s="85">
        <v>0</v>
      </c>
      <c r="P289" s="86">
        <f>SUM(H289:O289)</f>
        <v>10735385</v>
      </c>
    </row>
    <row r="290" spans="1:19" x14ac:dyDescent="0.25">
      <c r="A290" s="60"/>
      <c r="B290" s="60"/>
      <c r="C290" s="74" t="s">
        <v>58</v>
      </c>
      <c r="D290" s="74"/>
      <c r="E290" s="74"/>
      <c r="F290" s="62"/>
      <c r="G290" s="63"/>
      <c r="H290" s="66">
        <f t="shared" si="25"/>
        <v>0</v>
      </c>
      <c r="I290" s="66">
        <f t="shared" si="25"/>
        <v>0</v>
      </c>
      <c r="J290" s="67">
        <f t="shared" si="25"/>
        <v>7229990</v>
      </c>
      <c r="K290" s="66">
        <f t="shared" si="26"/>
        <v>0</v>
      </c>
      <c r="L290" s="66">
        <f t="shared" si="26"/>
        <v>0</v>
      </c>
      <c r="M290" s="66">
        <f>SUM(M291)</f>
        <v>0</v>
      </c>
      <c r="N290" s="66">
        <f t="shared" si="25"/>
        <v>0</v>
      </c>
      <c r="O290" s="66">
        <f t="shared" si="25"/>
        <v>0</v>
      </c>
      <c r="P290" s="67">
        <f t="shared" si="25"/>
        <v>7229990</v>
      </c>
    </row>
    <row r="291" spans="1:19" s="11" customFormat="1" x14ac:dyDescent="0.25">
      <c r="A291" s="75"/>
      <c r="B291" s="75"/>
      <c r="C291" s="76"/>
      <c r="D291" s="77" t="s">
        <v>359</v>
      </c>
      <c r="E291" s="78" t="s">
        <v>360</v>
      </c>
      <c r="F291" s="76"/>
      <c r="G291" s="90"/>
      <c r="H291" s="80">
        <f t="shared" si="25"/>
        <v>0</v>
      </c>
      <c r="I291" s="80">
        <f t="shared" si="25"/>
        <v>0</v>
      </c>
      <c r="J291" s="81">
        <f t="shared" si="25"/>
        <v>7229990</v>
      </c>
      <c r="K291" s="80">
        <f t="shared" si="26"/>
        <v>0</v>
      </c>
      <c r="L291" s="80">
        <f t="shared" si="26"/>
        <v>0</v>
      </c>
      <c r="M291" s="80">
        <f>SUM(M292)</f>
        <v>0</v>
      </c>
      <c r="N291" s="80">
        <f t="shared" si="25"/>
        <v>0</v>
      </c>
      <c r="O291" s="80">
        <f t="shared" si="25"/>
        <v>0</v>
      </c>
      <c r="P291" s="81">
        <f>SUM(P292)</f>
        <v>7229990</v>
      </c>
      <c r="S291" s="13"/>
    </row>
    <row r="292" spans="1:19" ht="25.5" x14ac:dyDescent="0.25">
      <c r="A292" s="60"/>
      <c r="B292" s="60"/>
      <c r="C292" s="60"/>
      <c r="D292" s="60"/>
      <c r="E292" s="87" t="s">
        <v>361</v>
      </c>
      <c r="F292" s="62"/>
      <c r="G292" s="63" t="s">
        <v>36</v>
      </c>
      <c r="H292" s="85">
        <v>0</v>
      </c>
      <c r="I292" s="85">
        <v>0</v>
      </c>
      <c r="J292" s="86">
        <v>7229990</v>
      </c>
      <c r="K292" s="85">
        <v>0</v>
      </c>
      <c r="L292" s="85">
        <v>0</v>
      </c>
      <c r="M292" s="85">
        <v>0</v>
      </c>
      <c r="N292" s="85">
        <v>0</v>
      </c>
      <c r="O292" s="85">
        <v>0</v>
      </c>
      <c r="P292" s="86">
        <f t="shared" ref="P292" si="28">SUM(H292:O292)</f>
        <v>7229990</v>
      </c>
    </row>
    <row r="293" spans="1:19" s="61" customFormat="1" x14ac:dyDescent="0.25">
      <c r="A293" s="60"/>
      <c r="B293" s="60"/>
      <c r="C293" s="60"/>
      <c r="D293" s="60"/>
      <c r="E293" s="87"/>
      <c r="F293" s="62"/>
      <c r="G293" s="63"/>
      <c r="H293" s="85"/>
      <c r="I293" s="85"/>
      <c r="J293" s="85"/>
      <c r="K293" s="85"/>
      <c r="L293" s="85"/>
      <c r="M293" s="86"/>
      <c r="N293" s="85"/>
      <c r="O293" s="85"/>
      <c r="P293" s="86"/>
      <c r="S293" s="91"/>
    </row>
    <row r="294" spans="1:19" s="93" customFormat="1" ht="18" customHeight="1" x14ac:dyDescent="0.25">
      <c r="A294" s="68" t="s">
        <v>362</v>
      </c>
      <c r="B294" s="68"/>
      <c r="C294" s="68"/>
      <c r="D294" s="68"/>
      <c r="E294" s="68"/>
      <c r="F294" s="69"/>
      <c r="G294" s="70"/>
      <c r="H294" s="92">
        <f>SUM(H295)</f>
        <v>0</v>
      </c>
      <c r="I294" s="92">
        <f>SUM(I295)</f>
        <v>0</v>
      </c>
      <c r="J294" s="72">
        <v>1449779</v>
      </c>
      <c r="K294" s="92">
        <f t="shared" ref="K294:P294" si="29">SUM(K295)</f>
        <v>0</v>
      </c>
      <c r="L294" s="92">
        <f t="shared" si="29"/>
        <v>0</v>
      </c>
      <c r="M294" s="92">
        <f t="shared" si="29"/>
        <v>0</v>
      </c>
      <c r="N294" s="92">
        <f t="shared" si="29"/>
        <v>0</v>
      </c>
      <c r="O294" s="72">
        <f t="shared" si="29"/>
        <v>24369747.890000001</v>
      </c>
      <c r="P294" s="72">
        <f t="shared" si="29"/>
        <v>25819526.73</v>
      </c>
      <c r="S294" s="94"/>
    </row>
    <row r="295" spans="1:19" s="11" customFormat="1" x14ac:dyDescent="0.25">
      <c r="A295" s="88"/>
      <c r="B295" s="74" t="s">
        <v>41</v>
      </c>
      <c r="C295" s="74"/>
      <c r="D295" s="74"/>
      <c r="E295" s="74"/>
      <c r="F295" s="62"/>
      <c r="G295" s="65"/>
      <c r="H295" s="66">
        <f t="shared" ref="H295:P295" si="30">SUM(H296,H306)</f>
        <v>0</v>
      </c>
      <c r="I295" s="66">
        <f t="shared" si="30"/>
        <v>0</v>
      </c>
      <c r="J295" s="67">
        <f t="shared" si="30"/>
        <v>1449778.84</v>
      </c>
      <c r="K295" s="66">
        <f t="shared" si="30"/>
        <v>0</v>
      </c>
      <c r="L295" s="66">
        <f t="shared" si="30"/>
        <v>0</v>
      </c>
      <c r="M295" s="66">
        <f t="shared" si="30"/>
        <v>0</v>
      </c>
      <c r="N295" s="66">
        <f t="shared" si="30"/>
        <v>0</v>
      </c>
      <c r="O295" s="67">
        <f t="shared" si="30"/>
        <v>24369747.890000001</v>
      </c>
      <c r="P295" s="67">
        <f t="shared" si="30"/>
        <v>25819526.73</v>
      </c>
      <c r="S295" s="13"/>
    </row>
    <row r="296" spans="1:19" s="11" customFormat="1" x14ac:dyDescent="0.25">
      <c r="A296" s="88"/>
      <c r="B296" s="88"/>
      <c r="C296" s="74" t="s">
        <v>42</v>
      </c>
      <c r="D296" s="74"/>
      <c r="E296" s="74"/>
      <c r="F296" s="62"/>
      <c r="G296" s="65"/>
      <c r="H296" s="66">
        <f>SUM(H297)</f>
        <v>0</v>
      </c>
      <c r="I296" s="66">
        <f t="shared" ref="I296:P296" si="31">SUM(I297)</f>
        <v>0</v>
      </c>
      <c r="J296" s="66">
        <f t="shared" si="31"/>
        <v>0</v>
      </c>
      <c r="K296" s="66">
        <f t="shared" si="31"/>
        <v>0</v>
      </c>
      <c r="L296" s="66">
        <f t="shared" si="31"/>
        <v>0</v>
      </c>
      <c r="M296" s="66">
        <f t="shared" si="31"/>
        <v>0</v>
      </c>
      <c r="N296" s="66">
        <f t="shared" si="31"/>
        <v>0</v>
      </c>
      <c r="O296" s="67">
        <f t="shared" si="31"/>
        <v>24369747.890000001</v>
      </c>
      <c r="P296" s="67">
        <f t="shared" si="31"/>
        <v>24369747.890000001</v>
      </c>
      <c r="S296" s="13"/>
    </row>
    <row r="297" spans="1:19" s="11" customFormat="1" x14ac:dyDescent="0.25">
      <c r="A297" s="75"/>
      <c r="B297" s="75"/>
      <c r="C297" s="76"/>
      <c r="D297" s="77" t="s">
        <v>52</v>
      </c>
      <c r="E297" s="78" t="s">
        <v>53</v>
      </c>
      <c r="F297" s="76"/>
      <c r="G297" s="90"/>
      <c r="H297" s="80">
        <f>SUM(H298:H305)</f>
        <v>0</v>
      </c>
      <c r="I297" s="80">
        <f t="shared" ref="I297:N297" si="32">SUM(I298:I305)</f>
        <v>0</v>
      </c>
      <c r="J297" s="80">
        <f t="shared" si="32"/>
        <v>0</v>
      </c>
      <c r="K297" s="80">
        <f t="shared" si="32"/>
        <v>0</v>
      </c>
      <c r="L297" s="80">
        <f t="shared" si="32"/>
        <v>0</v>
      </c>
      <c r="M297" s="80">
        <f t="shared" si="32"/>
        <v>0</v>
      </c>
      <c r="N297" s="80">
        <f t="shared" si="32"/>
        <v>0</v>
      </c>
      <c r="O297" s="81">
        <f>SUM(O298:O305)</f>
        <v>24369747.890000001</v>
      </c>
      <c r="P297" s="81">
        <f>SUM(P298:P305)</f>
        <v>24369747.890000001</v>
      </c>
      <c r="S297" s="13"/>
    </row>
    <row r="298" spans="1:19" s="11" customFormat="1" x14ac:dyDescent="0.25">
      <c r="A298" s="88"/>
      <c r="B298" s="88"/>
      <c r="C298" s="88"/>
      <c r="D298" s="88"/>
      <c r="E298" s="87" t="s">
        <v>363</v>
      </c>
      <c r="F298" s="61"/>
      <c r="G298" s="63" t="s">
        <v>364</v>
      </c>
      <c r="H298" s="85">
        <v>0</v>
      </c>
      <c r="I298" s="85">
        <v>0</v>
      </c>
      <c r="J298" s="85">
        <v>0</v>
      </c>
      <c r="K298" s="85">
        <v>0</v>
      </c>
      <c r="L298" s="85">
        <v>0</v>
      </c>
      <c r="M298" s="85">
        <v>0</v>
      </c>
      <c r="N298" s="85">
        <v>0</v>
      </c>
      <c r="O298" s="86">
        <v>318420</v>
      </c>
      <c r="P298" s="86">
        <f t="shared" ref="P298:P305" si="33">SUM(H298:O298)</f>
        <v>318420</v>
      </c>
      <c r="S298" s="13"/>
    </row>
    <row r="299" spans="1:19" s="11" customFormat="1" x14ac:dyDescent="0.25">
      <c r="A299" s="88"/>
      <c r="B299" s="88"/>
      <c r="C299" s="88"/>
      <c r="D299" s="88"/>
      <c r="E299" s="87" t="s">
        <v>363</v>
      </c>
      <c r="F299" s="61"/>
      <c r="G299" s="63" t="s">
        <v>73</v>
      </c>
      <c r="H299" s="85">
        <v>0</v>
      </c>
      <c r="I299" s="85">
        <v>0</v>
      </c>
      <c r="J299" s="85">
        <v>0</v>
      </c>
      <c r="K299" s="85">
        <v>0</v>
      </c>
      <c r="L299" s="85">
        <v>0</v>
      </c>
      <c r="M299" s="85">
        <v>0</v>
      </c>
      <c r="N299" s="85">
        <v>0</v>
      </c>
      <c r="O299" s="86">
        <v>1401280</v>
      </c>
      <c r="P299" s="86">
        <f t="shared" si="33"/>
        <v>1401280</v>
      </c>
      <c r="S299" s="13"/>
    </row>
    <row r="300" spans="1:19" s="11" customFormat="1" x14ac:dyDescent="0.25">
      <c r="A300" s="88"/>
      <c r="B300" s="88"/>
      <c r="C300" s="88"/>
      <c r="D300" s="88"/>
      <c r="E300" s="87" t="s">
        <v>363</v>
      </c>
      <c r="F300" s="61"/>
      <c r="G300" s="63" t="s">
        <v>200</v>
      </c>
      <c r="H300" s="85">
        <v>0</v>
      </c>
      <c r="I300" s="85">
        <v>0</v>
      </c>
      <c r="J300" s="85">
        <v>0</v>
      </c>
      <c r="K300" s="85">
        <v>0</v>
      </c>
      <c r="L300" s="85">
        <v>0</v>
      </c>
      <c r="M300" s="85">
        <v>0</v>
      </c>
      <c r="N300" s="85">
        <v>0</v>
      </c>
      <c r="O300" s="86">
        <v>1194800</v>
      </c>
      <c r="P300" s="86">
        <f t="shared" si="33"/>
        <v>1194800</v>
      </c>
      <c r="S300" s="13"/>
    </row>
    <row r="301" spans="1:19" s="11" customFormat="1" ht="25.5" x14ac:dyDescent="0.25">
      <c r="A301" s="88"/>
      <c r="B301" s="88"/>
      <c r="C301" s="88"/>
      <c r="D301" s="88"/>
      <c r="E301" s="87" t="s">
        <v>365</v>
      </c>
      <c r="F301" s="61"/>
      <c r="G301" s="63" t="s">
        <v>366</v>
      </c>
      <c r="H301" s="85">
        <v>0</v>
      </c>
      <c r="I301" s="85">
        <v>0</v>
      </c>
      <c r="J301" s="85">
        <v>0</v>
      </c>
      <c r="K301" s="85">
        <v>0</v>
      </c>
      <c r="L301" s="85">
        <v>0</v>
      </c>
      <c r="M301" s="85">
        <v>0</v>
      </c>
      <c r="N301" s="85">
        <v>0</v>
      </c>
      <c r="O301" s="86">
        <v>3899159.67</v>
      </c>
      <c r="P301" s="86">
        <f t="shared" si="33"/>
        <v>3899159.67</v>
      </c>
      <c r="S301" s="13"/>
    </row>
    <row r="302" spans="1:19" s="11" customFormat="1" x14ac:dyDescent="0.25">
      <c r="A302" s="88"/>
      <c r="B302" s="88"/>
      <c r="C302" s="88"/>
      <c r="D302" s="88"/>
      <c r="E302" s="87" t="s">
        <v>367</v>
      </c>
      <c r="F302" s="61"/>
      <c r="G302" s="63" t="s">
        <v>136</v>
      </c>
      <c r="H302" s="85">
        <v>0</v>
      </c>
      <c r="I302" s="85">
        <v>0</v>
      </c>
      <c r="J302" s="85">
        <v>0</v>
      </c>
      <c r="K302" s="85">
        <v>0</v>
      </c>
      <c r="L302" s="85">
        <v>0</v>
      </c>
      <c r="M302" s="85">
        <v>0</v>
      </c>
      <c r="N302" s="85">
        <v>0</v>
      </c>
      <c r="O302" s="86">
        <v>3899159.66</v>
      </c>
      <c r="P302" s="86">
        <f t="shared" si="33"/>
        <v>3899159.66</v>
      </c>
      <c r="S302" s="13"/>
    </row>
    <row r="303" spans="1:19" s="11" customFormat="1" x14ac:dyDescent="0.25">
      <c r="A303" s="88"/>
      <c r="B303" s="88"/>
      <c r="C303" s="88"/>
      <c r="D303" s="88"/>
      <c r="E303" s="87" t="s">
        <v>368</v>
      </c>
      <c r="F303" s="61"/>
      <c r="G303" s="63" t="s">
        <v>87</v>
      </c>
      <c r="H303" s="85">
        <v>0</v>
      </c>
      <c r="I303" s="85">
        <v>0</v>
      </c>
      <c r="J303" s="85">
        <v>0</v>
      </c>
      <c r="K303" s="85">
        <v>0</v>
      </c>
      <c r="L303" s="85">
        <v>0</v>
      </c>
      <c r="M303" s="85">
        <v>0</v>
      </c>
      <c r="N303" s="85">
        <v>0</v>
      </c>
      <c r="O303" s="86">
        <v>2924369.74</v>
      </c>
      <c r="P303" s="86">
        <f t="shared" si="33"/>
        <v>2924369.74</v>
      </c>
      <c r="S303" s="13"/>
    </row>
    <row r="304" spans="1:19" s="11" customFormat="1" x14ac:dyDescent="0.25">
      <c r="A304" s="88"/>
      <c r="B304" s="88"/>
      <c r="C304" s="88"/>
      <c r="D304" s="88"/>
      <c r="E304" s="87" t="s">
        <v>369</v>
      </c>
      <c r="F304" s="61"/>
      <c r="G304" s="63" t="s">
        <v>364</v>
      </c>
      <c r="H304" s="85">
        <v>0</v>
      </c>
      <c r="I304" s="85">
        <v>0</v>
      </c>
      <c r="J304" s="85">
        <v>0</v>
      </c>
      <c r="K304" s="85">
        <v>0</v>
      </c>
      <c r="L304" s="85">
        <v>0</v>
      </c>
      <c r="M304" s="85">
        <v>0</v>
      </c>
      <c r="N304" s="85">
        <v>0</v>
      </c>
      <c r="O304" s="86">
        <v>4883819.33</v>
      </c>
      <c r="P304" s="86">
        <f t="shared" si="33"/>
        <v>4883819.33</v>
      </c>
      <c r="S304" s="13"/>
    </row>
    <row r="305" spans="1:19" s="11" customFormat="1" ht="25.5" x14ac:dyDescent="0.25">
      <c r="A305" s="88"/>
      <c r="B305" s="88"/>
      <c r="C305" s="88"/>
      <c r="D305" s="88"/>
      <c r="E305" s="87" t="s">
        <v>370</v>
      </c>
      <c r="F305" s="61"/>
      <c r="G305" s="63" t="s">
        <v>316</v>
      </c>
      <c r="H305" s="85">
        <v>0</v>
      </c>
      <c r="I305" s="85">
        <v>0</v>
      </c>
      <c r="J305" s="85">
        <v>0</v>
      </c>
      <c r="K305" s="85">
        <v>0</v>
      </c>
      <c r="L305" s="85">
        <v>0</v>
      </c>
      <c r="M305" s="85">
        <v>0</v>
      </c>
      <c r="N305" s="85">
        <v>0</v>
      </c>
      <c r="O305" s="86">
        <v>5848739.4900000002</v>
      </c>
      <c r="P305" s="86">
        <f t="shared" si="33"/>
        <v>5848739.4900000002</v>
      </c>
      <c r="S305" s="13"/>
    </row>
    <row r="306" spans="1:19" x14ac:dyDescent="0.25">
      <c r="A306" s="60"/>
      <c r="B306" s="60"/>
      <c r="C306" s="74" t="s">
        <v>58</v>
      </c>
      <c r="D306" s="74"/>
      <c r="E306" s="74"/>
      <c r="F306" s="62"/>
      <c r="G306" s="63"/>
      <c r="H306" s="66">
        <f>SUM(H307)</f>
        <v>0</v>
      </c>
      <c r="I306" s="66">
        <f>SUM(I307)</f>
        <v>0</v>
      </c>
      <c r="J306" s="67">
        <f t="shared" ref="J306:P307" si="34">SUM(J307)</f>
        <v>1449778.84</v>
      </c>
      <c r="K306" s="66">
        <f t="shared" si="34"/>
        <v>0</v>
      </c>
      <c r="L306" s="66">
        <f t="shared" si="34"/>
        <v>0</v>
      </c>
      <c r="M306" s="66">
        <f t="shared" si="34"/>
        <v>0</v>
      </c>
      <c r="N306" s="66">
        <f t="shared" si="34"/>
        <v>0</v>
      </c>
      <c r="O306" s="66">
        <f t="shared" si="34"/>
        <v>0</v>
      </c>
      <c r="P306" s="67">
        <f t="shared" si="34"/>
        <v>1449778.84</v>
      </c>
    </row>
    <row r="307" spans="1:19" s="11" customFormat="1" x14ac:dyDescent="0.25">
      <c r="A307" s="75"/>
      <c r="B307" s="75"/>
      <c r="C307" s="76"/>
      <c r="D307" s="77" t="s">
        <v>359</v>
      </c>
      <c r="E307" s="78" t="s">
        <v>360</v>
      </c>
      <c r="F307" s="76"/>
      <c r="G307" s="90"/>
      <c r="H307" s="80">
        <f t="shared" ref="H307:I307" si="35">SUM(H308)</f>
        <v>0</v>
      </c>
      <c r="I307" s="80">
        <f t="shared" si="35"/>
        <v>0</v>
      </c>
      <c r="J307" s="81">
        <f t="shared" si="34"/>
        <v>1449778.84</v>
      </c>
      <c r="K307" s="80">
        <f t="shared" si="34"/>
        <v>0</v>
      </c>
      <c r="L307" s="80">
        <f t="shared" si="34"/>
        <v>0</v>
      </c>
      <c r="M307" s="80">
        <f t="shared" si="34"/>
        <v>0</v>
      </c>
      <c r="N307" s="80">
        <f t="shared" si="34"/>
        <v>0</v>
      </c>
      <c r="O307" s="80">
        <f t="shared" si="34"/>
        <v>0</v>
      </c>
      <c r="P307" s="81">
        <f>SUM(P308)</f>
        <v>1449778.84</v>
      </c>
      <c r="S307" s="13"/>
    </row>
    <row r="308" spans="1:19" ht="25.5" x14ac:dyDescent="0.25">
      <c r="A308" s="60"/>
      <c r="B308" s="60"/>
      <c r="C308" s="60"/>
      <c r="D308" s="60"/>
      <c r="E308" s="87" t="s">
        <v>371</v>
      </c>
      <c r="F308" s="62"/>
      <c r="G308" s="63" t="s">
        <v>124</v>
      </c>
      <c r="H308" s="85">
        <v>0</v>
      </c>
      <c r="I308" s="85">
        <v>0</v>
      </c>
      <c r="J308" s="86">
        <v>1449778.84</v>
      </c>
      <c r="K308" s="85">
        <v>0</v>
      </c>
      <c r="L308" s="85">
        <v>0</v>
      </c>
      <c r="M308" s="85">
        <v>0</v>
      </c>
      <c r="N308" s="85">
        <v>0</v>
      </c>
      <c r="O308" s="85">
        <v>0</v>
      </c>
      <c r="P308" s="86">
        <f t="shared" ref="P308" si="36">SUM(H308:O308)</f>
        <v>1449778.84</v>
      </c>
    </row>
    <row r="309" spans="1:19" x14ac:dyDescent="0.25">
      <c r="A309" s="35"/>
      <c r="B309" s="35"/>
      <c r="C309" s="35"/>
      <c r="D309" s="35"/>
      <c r="E309" s="36"/>
      <c r="F309" s="37"/>
      <c r="G309" s="38"/>
      <c r="H309" s="38"/>
      <c r="I309" s="39"/>
      <c r="J309" s="39"/>
      <c r="K309" s="39"/>
      <c r="L309" s="39"/>
      <c r="M309" s="40"/>
      <c r="N309" s="39"/>
      <c r="O309" s="39"/>
      <c r="P309" s="40"/>
    </row>
    <row r="310" spans="1:19" s="22" customFormat="1" ht="27" customHeight="1" x14ac:dyDescent="0.25">
      <c r="A310" s="46" t="s">
        <v>372</v>
      </c>
      <c r="B310" s="46"/>
      <c r="C310" s="46"/>
      <c r="D310" s="46"/>
      <c r="E310" s="46"/>
      <c r="F310" s="20"/>
      <c r="G310" s="21"/>
      <c r="H310" s="41">
        <f>SUM(H311)</f>
        <v>0</v>
      </c>
      <c r="I310" s="41">
        <f t="shared" ref="I310:P312" si="37">SUM(I311)</f>
        <v>0</v>
      </c>
      <c r="J310" s="41">
        <f t="shared" si="37"/>
        <v>0</v>
      </c>
      <c r="K310" s="41">
        <f t="shared" si="37"/>
        <v>0</v>
      </c>
      <c r="L310" s="41">
        <f t="shared" si="37"/>
        <v>0</v>
      </c>
      <c r="M310" s="41">
        <f t="shared" si="37"/>
        <v>0</v>
      </c>
      <c r="N310" s="42">
        <f t="shared" si="37"/>
        <v>2714542.1</v>
      </c>
      <c r="O310" s="41">
        <f t="shared" si="37"/>
        <v>0</v>
      </c>
      <c r="P310" s="42">
        <f t="shared" si="37"/>
        <v>2714542.1</v>
      </c>
      <c r="S310" s="23"/>
    </row>
    <row r="311" spans="1:19" x14ac:dyDescent="0.25">
      <c r="B311" s="45" t="s">
        <v>41</v>
      </c>
      <c r="C311" s="45"/>
      <c r="D311" s="45"/>
      <c r="E311" s="45"/>
      <c r="H311" s="15">
        <f>SUM(H312)</f>
        <v>0</v>
      </c>
      <c r="I311" s="15">
        <f t="shared" si="37"/>
        <v>0</v>
      </c>
      <c r="J311" s="15">
        <f t="shared" si="37"/>
        <v>0</v>
      </c>
      <c r="K311" s="15">
        <f t="shared" si="37"/>
        <v>0</v>
      </c>
      <c r="L311" s="15">
        <f t="shared" si="37"/>
        <v>0</v>
      </c>
      <c r="M311" s="15">
        <f t="shared" si="37"/>
        <v>0</v>
      </c>
      <c r="N311" s="16">
        <f t="shared" si="37"/>
        <v>2714542.1</v>
      </c>
      <c r="O311" s="15">
        <f t="shared" si="37"/>
        <v>0</v>
      </c>
      <c r="P311" s="16">
        <f t="shared" si="37"/>
        <v>2714542.1</v>
      </c>
    </row>
    <row r="312" spans="1:19" x14ac:dyDescent="0.25">
      <c r="B312" s="33"/>
      <c r="C312" s="45" t="s">
        <v>42</v>
      </c>
      <c r="D312" s="45"/>
      <c r="E312" s="45"/>
      <c r="H312" s="15">
        <f>SUM(H313)</f>
        <v>0</v>
      </c>
      <c r="I312" s="15">
        <f t="shared" si="37"/>
        <v>0</v>
      </c>
      <c r="J312" s="15">
        <f t="shared" si="37"/>
        <v>0</v>
      </c>
      <c r="K312" s="15">
        <f t="shared" si="37"/>
        <v>0</v>
      </c>
      <c r="L312" s="15">
        <f t="shared" si="37"/>
        <v>0</v>
      </c>
      <c r="M312" s="15">
        <f t="shared" si="37"/>
        <v>0</v>
      </c>
      <c r="N312" s="16">
        <f t="shared" si="37"/>
        <v>2714542.1</v>
      </c>
      <c r="O312" s="15">
        <f t="shared" si="37"/>
        <v>0</v>
      </c>
      <c r="P312" s="16">
        <f t="shared" si="37"/>
        <v>2714542.1</v>
      </c>
    </row>
    <row r="313" spans="1:19" s="11" customFormat="1" x14ac:dyDescent="0.25">
      <c r="A313" s="24"/>
      <c r="B313" s="24"/>
      <c r="C313" s="25"/>
      <c r="D313" s="26" t="s">
        <v>52</v>
      </c>
      <c r="E313" s="27" t="s">
        <v>53</v>
      </c>
      <c r="F313" s="25"/>
      <c r="G313" s="34"/>
      <c r="H313" s="28">
        <f t="shared" ref="H313:P313" si="38">SUM(H314)</f>
        <v>0</v>
      </c>
      <c r="I313" s="28">
        <f t="shared" si="38"/>
        <v>0</v>
      </c>
      <c r="J313" s="28">
        <f t="shared" si="38"/>
        <v>0</v>
      </c>
      <c r="K313" s="28">
        <f t="shared" si="38"/>
        <v>0</v>
      </c>
      <c r="L313" s="28">
        <f t="shared" si="38"/>
        <v>0</v>
      </c>
      <c r="M313" s="28">
        <f t="shared" si="38"/>
        <v>0</v>
      </c>
      <c r="N313" s="29">
        <f t="shared" si="38"/>
        <v>2714542.1</v>
      </c>
      <c r="O313" s="28">
        <f t="shared" si="38"/>
        <v>0</v>
      </c>
      <c r="P313" s="29">
        <f t="shared" si="38"/>
        <v>2714542.1</v>
      </c>
      <c r="S313" s="13"/>
    </row>
    <row r="314" spans="1:19" ht="38.25" x14ac:dyDescent="0.25">
      <c r="E314" s="32" t="s">
        <v>373</v>
      </c>
      <c r="G314" s="12" t="s">
        <v>31</v>
      </c>
      <c r="H314" s="43">
        <v>0</v>
      </c>
      <c r="I314" s="30">
        <v>0</v>
      </c>
      <c r="J314" s="30">
        <v>0</v>
      </c>
      <c r="K314" s="30">
        <v>0</v>
      </c>
      <c r="L314" s="30">
        <v>0</v>
      </c>
      <c r="M314" s="30">
        <v>0</v>
      </c>
      <c r="N314" s="31">
        <v>2714542.1</v>
      </c>
      <c r="O314" s="30">
        <v>0</v>
      </c>
      <c r="P314" s="31">
        <f t="shared" ref="P314" si="39">SUM(H314:O314)</f>
        <v>2714542.1</v>
      </c>
    </row>
    <row r="315" spans="1:19" s="11" customFormat="1" ht="2.1" customHeight="1" x14ac:dyDescent="0.25">
      <c r="A315" s="35"/>
      <c r="B315" s="35"/>
      <c r="C315" s="35"/>
      <c r="D315" s="35"/>
      <c r="E315" s="44"/>
      <c r="F315" s="37"/>
      <c r="G315" s="38"/>
      <c r="H315" s="38"/>
      <c r="I315" s="44"/>
      <c r="J315" s="44"/>
      <c r="K315" s="44"/>
      <c r="L315" s="44"/>
      <c r="M315" s="44"/>
      <c r="N315" s="44"/>
      <c r="O315" s="44"/>
      <c r="P315" s="44"/>
      <c r="S315" s="13"/>
    </row>
    <row r="316" spans="1:19" s="11" customFormat="1" x14ac:dyDescent="0.25">
      <c r="A316" s="47" t="s">
        <v>374</v>
      </c>
      <c r="B316" s="47"/>
      <c r="C316" s="47"/>
      <c r="D316" s="47"/>
      <c r="E316" s="48"/>
      <c r="G316" s="12"/>
      <c r="H316" s="12"/>
      <c r="I316" s="10"/>
      <c r="J316" s="10"/>
      <c r="K316" s="10"/>
      <c r="L316" s="10"/>
      <c r="M316" s="10"/>
      <c r="N316" s="10"/>
      <c r="O316" s="10"/>
      <c r="P316" s="10"/>
      <c r="S316" s="13"/>
    </row>
  </sheetData>
  <mergeCells count="33">
    <mergeCell ref="A6:E8"/>
    <mergeCell ref="F6:G8"/>
    <mergeCell ref="I6:P6"/>
    <mergeCell ref="P7:P8"/>
    <mergeCell ref="A1:P1"/>
    <mergeCell ref="A2:P2"/>
    <mergeCell ref="A3:P3"/>
    <mergeCell ref="A4:P4"/>
    <mergeCell ref="A5:P5"/>
    <mergeCell ref="C281:E281"/>
    <mergeCell ref="A10:E10"/>
    <mergeCell ref="A12:E12"/>
    <mergeCell ref="B13:E13"/>
    <mergeCell ref="B14:E14"/>
    <mergeCell ref="B22:E22"/>
    <mergeCell ref="C23:E23"/>
    <mergeCell ref="C38:E38"/>
    <mergeCell ref="C45:E45"/>
    <mergeCell ref="C249:E249"/>
    <mergeCell ref="A279:E279"/>
    <mergeCell ref="B280:E280"/>
    <mergeCell ref="A316:E316"/>
    <mergeCell ref="A285:E285"/>
    <mergeCell ref="B286:E286"/>
    <mergeCell ref="C287:E287"/>
    <mergeCell ref="C290:E290"/>
    <mergeCell ref="A294:E294"/>
    <mergeCell ref="B295:E295"/>
    <mergeCell ref="C296:E296"/>
    <mergeCell ref="C306:E306"/>
    <mergeCell ref="A310:E310"/>
    <mergeCell ref="B311:E311"/>
    <mergeCell ref="C312:E312"/>
  </mergeCells>
  <printOptions horizontalCentered="1"/>
  <pageMargins left="0.59055118110236227" right="0.39370078740157483" top="0.19685039370078741" bottom="0.19685039370078741" header="0.31496062992125984" footer="0.31496062992125984"/>
  <pageSetup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Poder Ejecutivo</vt:lpstr>
      <vt:lpstr>'Poder Ejecutivo'!Títulos_a_imprimir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cp:lastPrinted>2024-03-20T21:21:19Z</cp:lastPrinted>
  <dcterms:created xsi:type="dcterms:W3CDTF">2024-03-20T19:52:24Z</dcterms:created>
  <dcterms:modified xsi:type="dcterms:W3CDTF">2024-03-20T21:28:22Z</dcterms:modified>
</cp:coreProperties>
</file>