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3CBF7A9-F370-4CED-893B-61FF9D81F793}" xr6:coauthVersionLast="40" xr6:coauthVersionMax="40" xr10:uidLastSave="{00000000-0000-0000-0000-000000000000}"/>
  <bookViews>
    <workbookView xWindow="0" yWindow="0" windowWidth="20490" windowHeight="6945" xr2:uid="{94EF621A-BC42-4C93-BFEA-51CDA225BFF7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3" i="1"/>
  <c r="H83" i="1" s="1"/>
  <c r="E82" i="1"/>
  <c r="H82" i="1" s="1"/>
  <c r="E81" i="1"/>
  <c r="H81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E71" i="1" s="1"/>
  <c r="H71" i="1" s="1"/>
  <c r="G71" i="1"/>
  <c r="F71" i="1"/>
  <c r="D71" i="1"/>
  <c r="C71" i="1"/>
  <c r="E69" i="1"/>
  <c r="H69" i="1" s="1"/>
  <c r="E68" i="1"/>
  <c r="H68" i="1" s="1"/>
  <c r="E67" i="1"/>
  <c r="E66" i="1" s="1"/>
  <c r="H66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E55" i="1" s="1"/>
  <c r="H55" i="1" s="1"/>
  <c r="G55" i="1"/>
  <c r="G11" i="1" s="1"/>
  <c r="F55" i="1"/>
  <c r="D55" i="1"/>
  <c r="C55" i="1"/>
  <c r="C11" i="1" s="1"/>
  <c r="E53" i="1"/>
  <c r="E52" i="1"/>
  <c r="E51" i="1"/>
  <c r="E50" i="1"/>
  <c r="H50" i="1" s="1"/>
  <c r="H49" i="1"/>
  <c r="E49" i="1"/>
  <c r="H48" i="1"/>
  <c r="E48" i="1"/>
  <c r="E47" i="1"/>
  <c r="H47" i="1" s="1"/>
  <c r="H46" i="1"/>
  <c r="E46" i="1"/>
  <c r="H45" i="1"/>
  <c r="E45" i="1"/>
  <c r="E44" i="1" s="1"/>
  <c r="H44" i="1" s="1"/>
  <c r="G44" i="1"/>
  <c r="F44" i="1"/>
  <c r="D44" i="1"/>
  <c r="C44" i="1"/>
  <c r="E42" i="1"/>
  <c r="H42" i="1" s="1"/>
  <c r="H41" i="1"/>
  <c r="E41" i="1"/>
  <c r="H40" i="1"/>
  <c r="E40" i="1"/>
  <c r="E39" i="1"/>
  <c r="H39" i="1" s="1"/>
  <c r="H38" i="1"/>
  <c r="E38" i="1"/>
  <c r="H37" i="1"/>
  <c r="E37" i="1"/>
  <c r="E36" i="1"/>
  <c r="E33" i="1" s="1"/>
  <c r="H33" i="1" s="1"/>
  <c r="H35" i="1"/>
  <c r="E35" i="1"/>
  <c r="H34" i="1"/>
  <c r="E34" i="1"/>
  <c r="G33" i="1"/>
  <c r="F33" i="1"/>
  <c r="D33" i="1"/>
  <c r="C33" i="1"/>
  <c r="E31" i="1"/>
  <c r="H31" i="1" s="1"/>
  <c r="H30" i="1"/>
  <c r="E30" i="1"/>
  <c r="H29" i="1"/>
  <c r="E29" i="1"/>
  <c r="E28" i="1"/>
  <c r="H28" i="1" s="1"/>
  <c r="H27" i="1"/>
  <c r="E27" i="1"/>
  <c r="H26" i="1"/>
  <c r="E26" i="1"/>
  <c r="E25" i="1"/>
  <c r="E22" i="1" s="1"/>
  <c r="H22" i="1" s="1"/>
  <c r="H24" i="1"/>
  <c r="E24" i="1"/>
  <c r="H23" i="1"/>
  <c r="E23" i="1"/>
  <c r="G22" i="1"/>
  <c r="F22" i="1"/>
  <c r="D22" i="1"/>
  <c r="D11" i="1" s="1"/>
  <c r="C22" i="1"/>
  <c r="E20" i="1"/>
  <c r="H20" i="1" s="1"/>
  <c r="H19" i="1"/>
  <c r="E19" i="1"/>
  <c r="H18" i="1"/>
  <c r="E18" i="1"/>
  <c r="E17" i="1"/>
  <c r="H17" i="1" s="1"/>
  <c r="H16" i="1"/>
  <c r="E16" i="1"/>
  <c r="H15" i="1"/>
  <c r="E15" i="1"/>
  <c r="E14" i="1"/>
  <c r="E13" i="1" s="1"/>
  <c r="G13" i="1"/>
  <c r="F13" i="1"/>
  <c r="D13" i="1"/>
  <c r="C13" i="1"/>
  <c r="F11" i="1"/>
  <c r="H13" i="1" l="1"/>
  <c r="E80" i="1"/>
  <c r="H80" i="1" s="1"/>
  <c r="E85" i="1"/>
  <c r="H85" i="1" s="1"/>
  <c r="H56" i="1"/>
  <c r="H67" i="1"/>
  <c r="H14" i="1"/>
  <c r="H25" i="1"/>
  <c r="H36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<sst xmlns="http://schemas.openxmlformats.org/spreadsheetml/2006/main" count="90" uniqueCount="90">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</sst>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 wrapText="1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CE39385D-CBF8-4C58-9F2C-44F78C454827}"/>
    <cellStyle name="Normal 3_1. Ingreso Público" xfId="1" xr:uid="{95E00B02-2450-4AFC-B2BC-0101BDE1B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7FDB-5141-4F14-86D2-0B11895ACBDA}">
  <dimension ref="A1:I98"/>
  <sheetViews>
    <sheetView showGridLines="0" tabSelected="1" topLeftCell="A67" workbookViewId="0">
      <selection activeCell="B14" sqref="B14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8" width="15.7109375" style="37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81187899203</v>
      </c>
      <c r="D11" s="21">
        <f>SUM(D13,D22,D33,D44,D55,D66,D71,D80,D85)</f>
        <v>12212310960</v>
      </c>
      <c r="E11" s="21">
        <f>SUM(E13,E22,E33,E44,E55,E66,E71,E80,E85)</f>
        <v>93400210163</v>
      </c>
      <c r="F11" s="21">
        <f>SUM(F13,F22,F33,F44,F55,F66,F71,F80,F85)</f>
        <v>86052307498</v>
      </c>
      <c r="G11" s="21">
        <f>SUM(G13,G22,G33,G44,G55,G66,G71,G80,G85)</f>
        <v>84143332235</v>
      </c>
      <c r="H11" s="21">
        <f>E11-F11</f>
        <v>7347902665</v>
      </c>
    </row>
    <row r="12" spans="1:8" s="25" customFormat="1" ht="3.95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8" customFormat="1" ht="14.25" customHeight="1" x14ac:dyDescent="0.25">
      <c r="A13" s="26" t="s">
        <v>17</v>
      </c>
      <c r="B13" s="26"/>
      <c r="C13" s="27">
        <f>SUM(C14:C20)</f>
        <v>38312264146</v>
      </c>
      <c r="D13" s="27">
        <f t="shared" ref="D13:G13" si="0">SUM(D14:D20)</f>
        <v>1421813111</v>
      </c>
      <c r="E13" s="27">
        <f t="shared" si="0"/>
        <v>39734077257</v>
      </c>
      <c r="F13" s="27">
        <f t="shared" si="0"/>
        <v>38391178107</v>
      </c>
      <c r="G13" s="27">
        <f t="shared" si="0"/>
        <v>38184596916</v>
      </c>
      <c r="H13" s="27">
        <f>E13-F13</f>
        <v>1342899150</v>
      </c>
    </row>
    <row r="14" spans="1:8" s="32" customFormat="1" ht="12" customHeight="1" x14ac:dyDescent="0.25">
      <c r="A14" s="29"/>
      <c r="B14" s="30" t="s">
        <v>18</v>
      </c>
      <c r="C14" s="31">
        <v>18511731987</v>
      </c>
      <c r="D14" s="31">
        <v>-185075747</v>
      </c>
      <c r="E14" s="31">
        <f>C14+D14</f>
        <v>18326656240</v>
      </c>
      <c r="F14" s="31">
        <v>17068364730</v>
      </c>
      <c r="G14" s="31">
        <v>17038378674</v>
      </c>
      <c r="H14" s="31">
        <f>E14-F14</f>
        <v>1258291510</v>
      </c>
    </row>
    <row r="15" spans="1:8" s="22" customFormat="1" ht="12.75" customHeight="1" x14ac:dyDescent="0.25">
      <c r="A15" s="29"/>
      <c r="B15" s="30" t="s">
        <v>19</v>
      </c>
      <c r="C15" s="31">
        <v>128612207</v>
      </c>
      <c r="D15" s="31">
        <v>711756887</v>
      </c>
      <c r="E15" s="31">
        <f t="shared" ref="E15:E81" si="1">C15+D15</f>
        <v>840369094</v>
      </c>
      <c r="F15" s="31">
        <v>827385403</v>
      </c>
      <c r="G15" s="31">
        <v>750263995</v>
      </c>
      <c r="H15" s="31">
        <f t="shared" ref="H15:H20" si="2">E15-F15</f>
        <v>12983691</v>
      </c>
    </row>
    <row r="16" spans="1:8" s="22" customFormat="1" ht="12.75" customHeight="1" x14ac:dyDescent="0.25">
      <c r="A16" s="29"/>
      <c r="B16" s="30" t="s">
        <v>20</v>
      </c>
      <c r="C16" s="31">
        <v>6785765847</v>
      </c>
      <c r="D16" s="31">
        <v>393696670</v>
      </c>
      <c r="E16" s="31">
        <f t="shared" si="1"/>
        <v>7179462517</v>
      </c>
      <c r="F16" s="31">
        <v>7149391577</v>
      </c>
      <c r="G16" s="31">
        <v>7124344250</v>
      </c>
      <c r="H16" s="31">
        <f t="shared" si="2"/>
        <v>30070940</v>
      </c>
    </row>
    <row r="17" spans="1:8" s="22" customFormat="1" ht="12.75" customHeight="1" x14ac:dyDescent="0.25">
      <c r="A17" s="29"/>
      <c r="B17" s="30" t="s">
        <v>21</v>
      </c>
      <c r="C17" s="31">
        <v>4833246479</v>
      </c>
      <c r="D17" s="31">
        <v>49566273</v>
      </c>
      <c r="E17" s="31">
        <f t="shared" si="1"/>
        <v>4882812752</v>
      </c>
      <c r="F17" s="31">
        <v>4857343823</v>
      </c>
      <c r="G17" s="31">
        <v>4835843016</v>
      </c>
      <c r="H17" s="31">
        <f t="shared" si="2"/>
        <v>25468929</v>
      </c>
    </row>
    <row r="18" spans="1:8" s="22" customFormat="1" ht="12.75" customHeight="1" x14ac:dyDescent="0.25">
      <c r="A18" s="29"/>
      <c r="B18" s="30" t="s">
        <v>22</v>
      </c>
      <c r="C18" s="31">
        <v>4252150329</v>
      </c>
      <c r="D18" s="31">
        <v>432190239</v>
      </c>
      <c r="E18" s="31">
        <f t="shared" si="1"/>
        <v>4684340568</v>
      </c>
      <c r="F18" s="31">
        <v>4679540827</v>
      </c>
      <c r="G18" s="31">
        <v>4636112390</v>
      </c>
      <c r="H18" s="31">
        <f t="shared" si="2"/>
        <v>4799741</v>
      </c>
    </row>
    <row r="19" spans="1:8" s="22" customFormat="1" ht="12.75" customHeight="1" x14ac:dyDescent="0.25">
      <c r="A19" s="29"/>
      <c r="B19" s="30" t="s">
        <v>23</v>
      </c>
      <c r="C19" s="31">
        <v>49016929</v>
      </c>
      <c r="D19" s="31">
        <v>-49016929</v>
      </c>
      <c r="E19" s="31">
        <f t="shared" si="1"/>
        <v>0</v>
      </c>
      <c r="F19" s="31">
        <v>0</v>
      </c>
      <c r="G19" s="31">
        <v>0</v>
      </c>
      <c r="H19" s="31">
        <f t="shared" si="2"/>
        <v>0</v>
      </c>
    </row>
    <row r="20" spans="1:8" s="22" customFormat="1" ht="12.75" customHeight="1" x14ac:dyDescent="0.25">
      <c r="A20" s="29"/>
      <c r="B20" s="30" t="s">
        <v>24</v>
      </c>
      <c r="C20" s="31">
        <v>3751740368</v>
      </c>
      <c r="D20" s="31">
        <v>68695718</v>
      </c>
      <c r="E20" s="31">
        <f t="shared" si="1"/>
        <v>3820436086</v>
      </c>
      <c r="F20" s="31">
        <v>3809151747</v>
      </c>
      <c r="G20" s="31">
        <v>3799654591</v>
      </c>
      <c r="H20" s="31">
        <f t="shared" si="2"/>
        <v>11284339</v>
      </c>
    </row>
    <row r="21" spans="1:8" s="25" customFormat="1" ht="3.75" customHeight="1" x14ac:dyDescent="0.25">
      <c r="A21" s="23"/>
      <c r="B21" s="23"/>
      <c r="C21" s="24"/>
      <c r="D21" s="24"/>
      <c r="E21" s="31"/>
      <c r="F21" s="24"/>
      <c r="G21" s="24"/>
      <c r="H21" s="24"/>
    </row>
    <row r="22" spans="1:8" s="28" customFormat="1" ht="14.25" customHeight="1" x14ac:dyDescent="0.25">
      <c r="A22" s="26" t="s">
        <v>25</v>
      </c>
      <c r="B22" s="26"/>
      <c r="C22" s="27">
        <f>SUM(C23:C31)</f>
        <v>682987780</v>
      </c>
      <c r="D22" s="27">
        <f t="shared" ref="D22:E22" si="3">SUM(D23:D31)</f>
        <v>1200788537</v>
      </c>
      <c r="E22" s="27">
        <f t="shared" si="3"/>
        <v>1883776317</v>
      </c>
      <c r="F22" s="27">
        <f>SUM(F23:F31)</f>
        <v>1778122351</v>
      </c>
      <c r="G22" s="27">
        <f>SUM(G23:G31)</f>
        <v>1741965588</v>
      </c>
      <c r="H22" s="27">
        <f>E22-F22</f>
        <v>105653966</v>
      </c>
    </row>
    <row r="23" spans="1:8" s="22" customFormat="1" ht="24" customHeight="1" x14ac:dyDescent="0.25">
      <c r="A23" s="33"/>
      <c r="B23" s="34" t="s">
        <v>26</v>
      </c>
      <c r="C23" s="31">
        <v>161155893</v>
      </c>
      <c r="D23" s="31">
        <v>114768039</v>
      </c>
      <c r="E23" s="31">
        <f>C23+D23</f>
        <v>275923932</v>
      </c>
      <c r="F23" s="31">
        <v>211050071</v>
      </c>
      <c r="G23" s="31">
        <v>207863796</v>
      </c>
      <c r="H23" s="31">
        <f>E23-F23</f>
        <v>64873861</v>
      </c>
    </row>
    <row r="24" spans="1:8" s="22" customFormat="1" ht="12.75" customHeight="1" x14ac:dyDescent="0.25">
      <c r="A24" s="29"/>
      <c r="B24" s="30" t="s">
        <v>27</v>
      </c>
      <c r="C24" s="31">
        <v>238481343</v>
      </c>
      <c r="D24" s="31">
        <v>907090736</v>
      </c>
      <c r="E24" s="31">
        <f t="shared" si="1"/>
        <v>1145572079</v>
      </c>
      <c r="F24" s="31">
        <v>1131564672</v>
      </c>
      <c r="G24" s="31">
        <v>1106429777</v>
      </c>
      <c r="H24" s="31">
        <f t="shared" ref="H24:H31" si="4">E24-F24</f>
        <v>14007407</v>
      </c>
    </row>
    <row r="25" spans="1:8" s="22" customFormat="1" ht="24" customHeight="1" x14ac:dyDescent="0.25">
      <c r="A25" s="29"/>
      <c r="B25" s="34" t="s">
        <v>28</v>
      </c>
      <c r="C25" s="31">
        <v>4509846</v>
      </c>
      <c r="D25" s="31">
        <v>205688</v>
      </c>
      <c r="E25" s="31">
        <f t="shared" si="1"/>
        <v>4715534</v>
      </c>
      <c r="F25" s="31">
        <v>4646794</v>
      </c>
      <c r="G25" s="31">
        <v>4646794</v>
      </c>
      <c r="H25" s="31">
        <f t="shared" si="4"/>
        <v>68740</v>
      </c>
    </row>
    <row r="26" spans="1:8" s="22" customFormat="1" ht="12.75" customHeight="1" x14ac:dyDescent="0.25">
      <c r="A26" s="29"/>
      <c r="B26" s="30" t="s">
        <v>29</v>
      </c>
      <c r="C26" s="31">
        <v>77959542</v>
      </c>
      <c r="D26" s="31">
        <v>-31403524</v>
      </c>
      <c r="E26" s="31">
        <f t="shared" si="1"/>
        <v>46556018</v>
      </c>
      <c r="F26" s="31">
        <v>28485263</v>
      </c>
      <c r="G26" s="31">
        <v>28394982</v>
      </c>
      <c r="H26" s="31">
        <f t="shared" si="4"/>
        <v>18070755</v>
      </c>
    </row>
    <row r="27" spans="1:8" s="22" customFormat="1" ht="12.75" customHeight="1" x14ac:dyDescent="0.25">
      <c r="A27" s="29"/>
      <c r="B27" s="30" t="s">
        <v>30</v>
      </c>
      <c r="C27" s="31">
        <v>5737725</v>
      </c>
      <c r="D27" s="31">
        <v>5213929</v>
      </c>
      <c r="E27" s="31">
        <f t="shared" si="1"/>
        <v>10951654</v>
      </c>
      <c r="F27" s="31">
        <v>9883873</v>
      </c>
      <c r="G27" s="31">
        <v>9597187</v>
      </c>
      <c r="H27" s="31">
        <f t="shared" si="4"/>
        <v>1067781</v>
      </c>
    </row>
    <row r="28" spans="1:8" s="22" customFormat="1" ht="12.75" customHeight="1" x14ac:dyDescent="0.25">
      <c r="A28" s="29"/>
      <c r="B28" s="30" t="s">
        <v>31</v>
      </c>
      <c r="C28" s="31">
        <v>123671951</v>
      </c>
      <c r="D28" s="31">
        <v>131148282</v>
      </c>
      <c r="E28" s="31">
        <f t="shared" si="1"/>
        <v>254820233</v>
      </c>
      <c r="F28" s="31">
        <v>253121511</v>
      </c>
      <c r="G28" s="31">
        <v>251365553</v>
      </c>
      <c r="H28" s="31">
        <f t="shared" si="4"/>
        <v>1698722</v>
      </c>
    </row>
    <row r="29" spans="1:8" s="22" customFormat="1" ht="24" customHeight="1" x14ac:dyDescent="0.25">
      <c r="A29" s="29"/>
      <c r="B29" s="34" t="s">
        <v>32</v>
      </c>
      <c r="C29" s="31">
        <v>27984910</v>
      </c>
      <c r="D29" s="31">
        <v>8645302</v>
      </c>
      <c r="E29" s="31">
        <f t="shared" si="1"/>
        <v>36630212</v>
      </c>
      <c r="F29" s="31">
        <v>36016580</v>
      </c>
      <c r="G29" s="31">
        <v>31304235</v>
      </c>
      <c r="H29" s="31">
        <f t="shared" si="4"/>
        <v>613632</v>
      </c>
    </row>
    <row r="30" spans="1:8" s="22" customFormat="1" ht="12.75" customHeight="1" x14ac:dyDescent="0.25">
      <c r="A30" s="29"/>
      <c r="B30" s="30" t="s">
        <v>33</v>
      </c>
      <c r="C30" s="31">
        <v>2489260</v>
      </c>
      <c r="D30" s="31">
        <v>15593563</v>
      </c>
      <c r="E30" s="31">
        <f t="shared" si="1"/>
        <v>18082823</v>
      </c>
      <c r="F30" s="31">
        <v>17688662</v>
      </c>
      <c r="G30" s="31">
        <v>17688662</v>
      </c>
      <c r="H30" s="31">
        <f t="shared" si="4"/>
        <v>394161</v>
      </c>
    </row>
    <row r="31" spans="1:8" s="22" customFormat="1" ht="12.75" customHeight="1" x14ac:dyDescent="0.25">
      <c r="A31" s="29"/>
      <c r="B31" s="30" t="s">
        <v>34</v>
      </c>
      <c r="C31" s="31">
        <v>40997310</v>
      </c>
      <c r="D31" s="31">
        <v>49526522</v>
      </c>
      <c r="E31" s="31">
        <f t="shared" si="1"/>
        <v>90523832</v>
      </c>
      <c r="F31" s="31">
        <v>85664925</v>
      </c>
      <c r="G31" s="31">
        <v>84674602</v>
      </c>
      <c r="H31" s="31">
        <f t="shared" si="4"/>
        <v>4858907</v>
      </c>
    </row>
    <row r="32" spans="1:8" s="25" customFormat="1" ht="3.75" customHeight="1" x14ac:dyDescent="0.25">
      <c r="A32" s="23"/>
      <c r="B32" s="23"/>
      <c r="C32" s="24"/>
      <c r="D32" s="24"/>
      <c r="E32" s="31"/>
      <c r="F32" s="24"/>
      <c r="G32" s="24"/>
      <c r="H32" s="24"/>
    </row>
    <row r="33" spans="1:8" s="28" customFormat="1" ht="14.25" customHeight="1" x14ac:dyDescent="0.25">
      <c r="A33" s="26" t="s">
        <v>35</v>
      </c>
      <c r="B33" s="26"/>
      <c r="C33" s="27">
        <f>SUM(C34:C42)</f>
        <v>2642209347</v>
      </c>
      <c r="D33" s="27">
        <f t="shared" ref="D33:G33" si="5">SUM(D34:D42)</f>
        <v>342800838</v>
      </c>
      <c r="E33" s="27">
        <f t="shared" si="5"/>
        <v>2985010185</v>
      </c>
      <c r="F33" s="27">
        <f t="shared" si="5"/>
        <v>2742274743</v>
      </c>
      <c r="G33" s="27">
        <f t="shared" si="5"/>
        <v>2460957988</v>
      </c>
      <c r="H33" s="27">
        <f>E33-F33</f>
        <v>242735442</v>
      </c>
    </row>
    <row r="34" spans="1:8" s="22" customFormat="1" ht="12.75" customHeight="1" x14ac:dyDescent="0.25">
      <c r="A34" s="29"/>
      <c r="B34" s="30" t="s">
        <v>36</v>
      </c>
      <c r="C34" s="31">
        <v>892865302</v>
      </c>
      <c r="D34" s="31">
        <v>-530199400</v>
      </c>
      <c r="E34" s="31">
        <f t="shared" si="1"/>
        <v>362665902</v>
      </c>
      <c r="F34" s="31">
        <v>331383649</v>
      </c>
      <c r="G34" s="31">
        <v>316315380</v>
      </c>
      <c r="H34" s="31">
        <f>E34-F34</f>
        <v>31282253</v>
      </c>
    </row>
    <row r="35" spans="1:8" s="22" customFormat="1" ht="12.75" customHeight="1" x14ac:dyDescent="0.25">
      <c r="A35" s="29"/>
      <c r="B35" s="30" t="s">
        <v>37</v>
      </c>
      <c r="C35" s="31">
        <v>181388005</v>
      </c>
      <c r="D35" s="31">
        <v>96166921</v>
      </c>
      <c r="E35" s="31">
        <f t="shared" si="1"/>
        <v>277554926</v>
      </c>
      <c r="F35" s="31">
        <v>253945305</v>
      </c>
      <c r="G35" s="31">
        <v>213548789</v>
      </c>
      <c r="H35" s="31">
        <f t="shared" ref="H35:H42" si="6">E35-F35</f>
        <v>23609621</v>
      </c>
    </row>
    <row r="36" spans="1:8" s="22" customFormat="1" ht="24" customHeight="1" x14ac:dyDescent="0.25">
      <c r="A36" s="29"/>
      <c r="B36" s="34" t="s">
        <v>38</v>
      </c>
      <c r="C36" s="31">
        <v>184543982</v>
      </c>
      <c r="D36" s="31">
        <v>258113633</v>
      </c>
      <c r="E36" s="31">
        <f t="shared" si="1"/>
        <v>442657615</v>
      </c>
      <c r="F36" s="31">
        <v>417035586</v>
      </c>
      <c r="G36" s="31">
        <v>403726357</v>
      </c>
      <c r="H36" s="31">
        <f t="shared" si="6"/>
        <v>25622029</v>
      </c>
    </row>
    <row r="37" spans="1:8" s="22" customFormat="1" ht="12.75" customHeight="1" x14ac:dyDescent="0.25">
      <c r="A37" s="29"/>
      <c r="B37" s="30" t="s">
        <v>39</v>
      </c>
      <c r="C37" s="31">
        <v>57709783</v>
      </c>
      <c r="D37" s="31">
        <v>27992870</v>
      </c>
      <c r="E37" s="31">
        <f t="shared" si="1"/>
        <v>85702653</v>
      </c>
      <c r="F37" s="31">
        <v>81971376</v>
      </c>
      <c r="G37" s="31">
        <v>74497687</v>
      </c>
      <c r="H37" s="31">
        <f t="shared" si="6"/>
        <v>3731277</v>
      </c>
    </row>
    <row r="38" spans="1:8" s="22" customFormat="1" ht="24" customHeight="1" x14ac:dyDescent="0.25">
      <c r="A38" s="29"/>
      <c r="B38" s="34" t="s">
        <v>40</v>
      </c>
      <c r="C38" s="31">
        <v>92254986</v>
      </c>
      <c r="D38" s="31">
        <v>60460374</v>
      </c>
      <c r="E38" s="31">
        <f t="shared" si="1"/>
        <v>152715360</v>
      </c>
      <c r="F38" s="31">
        <v>131742535</v>
      </c>
      <c r="G38" s="31">
        <v>109232118</v>
      </c>
      <c r="H38" s="31">
        <f t="shared" si="6"/>
        <v>20972825</v>
      </c>
    </row>
    <row r="39" spans="1:8" s="22" customFormat="1" ht="12.75" customHeight="1" x14ac:dyDescent="0.25">
      <c r="A39" s="29"/>
      <c r="B39" s="30" t="s">
        <v>41</v>
      </c>
      <c r="C39" s="31">
        <v>40425764</v>
      </c>
      <c r="D39" s="31">
        <v>36338797</v>
      </c>
      <c r="E39" s="31">
        <f t="shared" si="1"/>
        <v>76764561</v>
      </c>
      <c r="F39" s="31">
        <v>74950365</v>
      </c>
      <c r="G39" s="31">
        <v>74008019</v>
      </c>
      <c r="H39" s="31">
        <f t="shared" si="6"/>
        <v>1814196</v>
      </c>
    </row>
    <row r="40" spans="1:8" s="22" customFormat="1" ht="12.75" customHeight="1" x14ac:dyDescent="0.25">
      <c r="A40" s="29"/>
      <c r="B40" s="30" t="s">
        <v>42</v>
      </c>
      <c r="C40" s="31">
        <v>71881916</v>
      </c>
      <c r="D40" s="31">
        <v>26183008</v>
      </c>
      <c r="E40" s="31">
        <f t="shared" si="1"/>
        <v>98064924</v>
      </c>
      <c r="F40" s="31">
        <v>74044099</v>
      </c>
      <c r="G40" s="31">
        <v>71053032</v>
      </c>
      <c r="H40" s="31">
        <f t="shared" si="6"/>
        <v>24020825</v>
      </c>
    </row>
    <row r="41" spans="1:8" s="22" customFormat="1" ht="12.75" customHeight="1" x14ac:dyDescent="0.25">
      <c r="A41" s="29"/>
      <c r="B41" s="30" t="s">
        <v>43</v>
      </c>
      <c r="C41" s="31">
        <v>344533803</v>
      </c>
      <c r="D41" s="31">
        <v>139974839</v>
      </c>
      <c r="E41" s="31">
        <f t="shared" si="1"/>
        <v>484508642</v>
      </c>
      <c r="F41" s="31">
        <v>452829846</v>
      </c>
      <c r="G41" s="31">
        <v>440408014</v>
      </c>
      <c r="H41" s="31">
        <f t="shared" si="6"/>
        <v>31678796</v>
      </c>
    </row>
    <row r="42" spans="1:8" s="22" customFormat="1" ht="12.75" customHeight="1" x14ac:dyDescent="0.25">
      <c r="A42" s="29"/>
      <c r="B42" s="30" t="s">
        <v>44</v>
      </c>
      <c r="C42" s="31">
        <v>776605806</v>
      </c>
      <c r="D42" s="31">
        <v>227769796</v>
      </c>
      <c r="E42" s="31">
        <f t="shared" si="1"/>
        <v>1004375602</v>
      </c>
      <c r="F42" s="31">
        <v>924371982</v>
      </c>
      <c r="G42" s="31">
        <v>758168592</v>
      </c>
      <c r="H42" s="31">
        <f t="shared" si="6"/>
        <v>80003620</v>
      </c>
    </row>
    <row r="43" spans="1:8" s="25" customFormat="1" ht="3.75" customHeight="1" x14ac:dyDescent="0.25">
      <c r="A43" s="23"/>
      <c r="B43" s="23"/>
      <c r="C43" s="24"/>
      <c r="D43" s="24"/>
      <c r="E43" s="31"/>
      <c r="F43" s="24"/>
      <c r="G43" s="24"/>
      <c r="H43" s="24"/>
    </row>
    <row r="44" spans="1:8" s="32" customFormat="1" ht="27" customHeight="1" x14ac:dyDescent="0.25">
      <c r="A44" s="35" t="s">
        <v>45</v>
      </c>
      <c r="B44" s="35"/>
      <c r="C44" s="27">
        <f>SUM(C45:C53)</f>
        <v>2242336233</v>
      </c>
      <c r="D44" s="27">
        <f t="shared" ref="D44:G44" si="7">SUM(D45:D53)</f>
        <v>-419259326</v>
      </c>
      <c r="E44" s="27">
        <f t="shared" si="7"/>
        <v>1823076907</v>
      </c>
      <c r="F44" s="27">
        <f t="shared" si="7"/>
        <v>1729675292</v>
      </c>
      <c r="G44" s="27">
        <f t="shared" si="7"/>
        <v>1561090619</v>
      </c>
      <c r="H44" s="27">
        <f>E44-F44</f>
        <v>93401615</v>
      </c>
    </row>
    <row r="45" spans="1:8" s="32" customFormat="1" ht="12" customHeight="1" x14ac:dyDescent="0.25">
      <c r="A45" s="30"/>
      <c r="B45" s="30" t="s">
        <v>46</v>
      </c>
      <c r="C45" s="31">
        <v>2269947</v>
      </c>
      <c r="D45" s="31">
        <v>-740182</v>
      </c>
      <c r="E45" s="31">
        <f t="shared" si="1"/>
        <v>1529765</v>
      </c>
      <c r="F45" s="31">
        <v>1529765</v>
      </c>
      <c r="G45" s="31">
        <v>1529765</v>
      </c>
      <c r="H45" s="31">
        <f>E45-F45</f>
        <v>0</v>
      </c>
    </row>
    <row r="46" spans="1:8" s="22" customFormat="1" ht="12.75" customHeight="1" x14ac:dyDescent="0.25">
      <c r="A46" s="29"/>
      <c r="B46" s="30" t="s">
        <v>47</v>
      </c>
      <c r="C46" s="31">
        <v>36908741</v>
      </c>
      <c r="D46" s="31">
        <v>564917948</v>
      </c>
      <c r="E46" s="31">
        <f t="shared" si="1"/>
        <v>601826689</v>
      </c>
      <c r="F46" s="31">
        <v>601289201</v>
      </c>
      <c r="G46" s="31">
        <v>601052057</v>
      </c>
      <c r="H46" s="31">
        <f t="shared" ref="H46:H50" si="8">E46-F46</f>
        <v>537488</v>
      </c>
    </row>
    <row r="47" spans="1:8" s="22" customFormat="1" ht="12.75" customHeight="1" x14ac:dyDescent="0.25">
      <c r="A47" s="29"/>
      <c r="B47" s="30" t="s">
        <v>48</v>
      </c>
      <c r="C47" s="31">
        <v>867252613</v>
      </c>
      <c r="D47" s="31">
        <v>-560181493</v>
      </c>
      <c r="E47" s="31">
        <f t="shared" si="1"/>
        <v>307071120</v>
      </c>
      <c r="F47" s="31">
        <v>294535934</v>
      </c>
      <c r="G47" s="31">
        <v>288490071</v>
      </c>
      <c r="H47" s="31">
        <f t="shared" si="8"/>
        <v>12535186</v>
      </c>
    </row>
    <row r="48" spans="1:8" s="22" customFormat="1" ht="12.75" customHeight="1" x14ac:dyDescent="0.25">
      <c r="A48" s="29"/>
      <c r="B48" s="30" t="s">
        <v>49</v>
      </c>
      <c r="C48" s="31">
        <v>1302924796</v>
      </c>
      <c r="D48" s="31">
        <v>-428092351</v>
      </c>
      <c r="E48" s="31">
        <f t="shared" si="1"/>
        <v>874832445</v>
      </c>
      <c r="F48" s="31">
        <v>794521794</v>
      </c>
      <c r="G48" s="31">
        <v>632220128</v>
      </c>
      <c r="H48" s="31">
        <f t="shared" si="8"/>
        <v>80310651</v>
      </c>
    </row>
    <row r="49" spans="1:8" s="22" customFormat="1" ht="12.75" customHeight="1" x14ac:dyDescent="0.25">
      <c r="A49" s="29"/>
      <c r="B49" s="30" t="s">
        <v>50</v>
      </c>
      <c r="C49" s="31">
        <v>6666020</v>
      </c>
      <c r="D49" s="31">
        <v>649335</v>
      </c>
      <c r="E49" s="31">
        <f t="shared" si="1"/>
        <v>7315355</v>
      </c>
      <c r="F49" s="31">
        <v>7297065</v>
      </c>
      <c r="G49" s="31">
        <v>7297065</v>
      </c>
      <c r="H49" s="31">
        <f t="shared" si="8"/>
        <v>18290</v>
      </c>
    </row>
    <row r="50" spans="1:8" s="22" customFormat="1" ht="12.75" customHeight="1" x14ac:dyDescent="0.25">
      <c r="A50" s="29"/>
      <c r="B50" s="30" t="s">
        <v>51</v>
      </c>
      <c r="C50" s="31">
        <v>26314116</v>
      </c>
      <c r="D50" s="31">
        <v>4187417</v>
      </c>
      <c r="E50" s="31">
        <f t="shared" si="1"/>
        <v>30501533</v>
      </c>
      <c r="F50" s="31">
        <v>30501533</v>
      </c>
      <c r="G50" s="31">
        <v>30501533</v>
      </c>
      <c r="H50" s="31">
        <f t="shared" si="8"/>
        <v>0</v>
      </c>
    </row>
    <row r="51" spans="1:8" s="22" customFormat="1" ht="12.75" customHeight="1" x14ac:dyDescent="0.25">
      <c r="A51" s="29"/>
      <c r="B51" s="30" t="s">
        <v>52</v>
      </c>
      <c r="C51" s="31">
        <v>0</v>
      </c>
      <c r="D51" s="31">
        <v>0</v>
      </c>
      <c r="E51" s="31">
        <f t="shared" si="1"/>
        <v>0</v>
      </c>
      <c r="F51" s="31">
        <v>0</v>
      </c>
      <c r="G51" s="31">
        <v>0</v>
      </c>
      <c r="H51" s="31">
        <v>0</v>
      </c>
    </row>
    <row r="52" spans="1:8" s="22" customFormat="1" ht="12.75" customHeight="1" x14ac:dyDescent="0.25">
      <c r="A52" s="29"/>
      <c r="B52" s="30" t="s">
        <v>53</v>
      </c>
      <c r="C52" s="31">
        <v>0</v>
      </c>
      <c r="D52" s="31">
        <v>0</v>
      </c>
      <c r="E52" s="31">
        <f t="shared" si="1"/>
        <v>0</v>
      </c>
      <c r="F52" s="31">
        <v>0</v>
      </c>
      <c r="G52" s="31">
        <v>0</v>
      </c>
      <c r="H52" s="31">
        <v>0</v>
      </c>
    </row>
    <row r="53" spans="1:8" s="22" customFormat="1" ht="12.75" customHeight="1" x14ac:dyDescent="0.25">
      <c r="A53" s="29"/>
      <c r="B53" s="30" t="s">
        <v>54</v>
      </c>
      <c r="C53" s="31">
        <v>0</v>
      </c>
      <c r="D53" s="31">
        <v>0</v>
      </c>
      <c r="E53" s="31">
        <f t="shared" si="1"/>
        <v>0</v>
      </c>
      <c r="F53" s="31">
        <v>0</v>
      </c>
      <c r="G53" s="31">
        <v>0</v>
      </c>
      <c r="H53" s="31">
        <v>0</v>
      </c>
    </row>
    <row r="54" spans="1:8" s="25" customFormat="1" ht="3" customHeight="1" x14ac:dyDescent="0.25">
      <c r="A54" s="23"/>
      <c r="B54" s="23"/>
      <c r="C54" s="24"/>
      <c r="D54" s="24"/>
      <c r="E54" s="31"/>
      <c r="F54" s="24"/>
      <c r="G54" s="24"/>
      <c r="H54" s="24"/>
    </row>
    <row r="55" spans="1:8" s="28" customFormat="1" ht="14.25" customHeight="1" x14ac:dyDescent="0.25">
      <c r="A55" s="26" t="s">
        <v>55</v>
      </c>
      <c r="B55" s="26"/>
      <c r="C55" s="27">
        <f>SUM(C56:C64)</f>
        <v>717146790</v>
      </c>
      <c r="D55" s="27">
        <f>SUM(D56:D64)</f>
        <v>69626929</v>
      </c>
      <c r="E55" s="27">
        <f>SUM(E56:E64)</f>
        <v>786773719</v>
      </c>
      <c r="F55" s="27">
        <f>SUM(F56:F64)</f>
        <v>725941503</v>
      </c>
      <c r="G55" s="27">
        <f>SUM(G56:G64)</f>
        <v>705382071</v>
      </c>
      <c r="H55" s="27">
        <f>E55-F55</f>
        <v>60832216</v>
      </c>
    </row>
    <row r="56" spans="1:8" s="22" customFormat="1" ht="12.75" customHeight="1" x14ac:dyDescent="0.25">
      <c r="A56" s="29"/>
      <c r="B56" s="30" t="s">
        <v>56</v>
      </c>
      <c r="C56" s="31">
        <v>389789142</v>
      </c>
      <c r="D56" s="31">
        <v>-154307382</v>
      </c>
      <c r="E56" s="31">
        <f t="shared" si="1"/>
        <v>235481760</v>
      </c>
      <c r="F56" s="31">
        <v>233452237</v>
      </c>
      <c r="G56" s="31">
        <v>218609535</v>
      </c>
      <c r="H56" s="31">
        <f>E56-F56</f>
        <v>2029523</v>
      </c>
    </row>
    <row r="57" spans="1:8" s="22" customFormat="1" ht="12.75" customHeight="1" x14ac:dyDescent="0.25">
      <c r="A57" s="29"/>
      <c r="B57" s="30" t="s">
        <v>57</v>
      </c>
      <c r="C57" s="31">
        <v>7954042</v>
      </c>
      <c r="D57" s="31">
        <v>523917</v>
      </c>
      <c r="E57" s="31">
        <f t="shared" si="1"/>
        <v>8477959</v>
      </c>
      <c r="F57" s="31">
        <v>8325753</v>
      </c>
      <c r="G57" s="31">
        <v>8134318</v>
      </c>
      <c r="H57" s="31">
        <f t="shared" ref="H57:H64" si="9">E57-F57</f>
        <v>152206</v>
      </c>
    </row>
    <row r="58" spans="1:8" s="22" customFormat="1" ht="12.75" customHeight="1" x14ac:dyDescent="0.25">
      <c r="A58" s="29"/>
      <c r="B58" s="30" t="s">
        <v>58</v>
      </c>
      <c r="C58" s="31">
        <v>220300</v>
      </c>
      <c r="D58" s="31">
        <v>1112026</v>
      </c>
      <c r="E58" s="31">
        <f t="shared" si="1"/>
        <v>1332326</v>
      </c>
      <c r="F58" s="31">
        <v>1236432</v>
      </c>
      <c r="G58" s="31">
        <v>1044644</v>
      </c>
      <c r="H58" s="31">
        <f t="shared" si="9"/>
        <v>95894</v>
      </c>
    </row>
    <row r="59" spans="1:8" s="22" customFormat="1" ht="12.75" customHeight="1" x14ac:dyDescent="0.25">
      <c r="A59" s="29"/>
      <c r="B59" s="30" t="s">
        <v>59</v>
      </c>
      <c r="C59" s="31">
        <v>550000</v>
      </c>
      <c r="D59" s="31">
        <v>35673078</v>
      </c>
      <c r="E59" s="31">
        <f t="shared" si="1"/>
        <v>36223078</v>
      </c>
      <c r="F59" s="31">
        <v>35322384</v>
      </c>
      <c r="G59" s="31">
        <v>30902414</v>
      </c>
      <c r="H59" s="31">
        <f t="shared" si="9"/>
        <v>900694</v>
      </c>
    </row>
    <row r="60" spans="1:8" s="22" customFormat="1" ht="12.75" customHeight="1" x14ac:dyDescent="0.25">
      <c r="A60" s="29"/>
      <c r="B60" s="30" t="s">
        <v>60</v>
      </c>
      <c r="C60" s="31">
        <v>0</v>
      </c>
      <c r="D60" s="31">
        <v>9776263</v>
      </c>
      <c r="E60" s="31">
        <f t="shared" si="1"/>
        <v>9776263</v>
      </c>
      <c r="F60" s="31">
        <v>9766396</v>
      </c>
      <c r="G60" s="31">
        <v>9766396</v>
      </c>
      <c r="H60" s="31">
        <f t="shared" si="9"/>
        <v>9867</v>
      </c>
    </row>
    <row r="61" spans="1:8" s="22" customFormat="1" ht="12.75" customHeight="1" x14ac:dyDescent="0.25">
      <c r="A61" s="29"/>
      <c r="B61" s="30" t="s">
        <v>61</v>
      </c>
      <c r="C61" s="31">
        <v>190434880</v>
      </c>
      <c r="D61" s="31">
        <v>-42980445</v>
      </c>
      <c r="E61" s="31">
        <f t="shared" si="1"/>
        <v>147454435</v>
      </c>
      <c r="F61" s="31">
        <v>146711879</v>
      </c>
      <c r="G61" s="31">
        <v>146699279</v>
      </c>
      <c r="H61" s="31">
        <f t="shared" si="9"/>
        <v>742556</v>
      </c>
    </row>
    <row r="62" spans="1:8" s="22" customFormat="1" ht="12.75" customHeight="1" x14ac:dyDescent="0.25">
      <c r="A62" s="29"/>
      <c r="B62" s="30" t="s">
        <v>62</v>
      </c>
      <c r="C62" s="31">
        <v>0</v>
      </c>
      <c r="D62" s="31">
        <v>0</v>
      </c>
      <c r="E62" s="31">
        <f t="shared" si="1"/>
        <v>0</v>
      </c>
      <c r="F62" s="31">
        <v>0</v>
      </c>
      <c r="G62" s="31">
        <v>0</v>
      </c>
      <c r="H62" s="31">
        <f t="shared" si="9"/>
        <v>0</v>
      </c>
    </row>
    <row r="63" spans="1:8" s="22" customFormat="1" ht="12.75" customHeight="1" x14ac:dyDescent="0.25">
      <c r="A63" s="29"/>
      <c r="B63" s="30" t="s">
        <v>63</v>
      </c>
      <c r="C63" s="31">
        <v>123764781</v>
      </c>
      <c r="D63" s="31">
        <v>2233298</v>
      </c>
      <c r="E63" s="31">
        <f t="shared" si="1"/>
        <v>125998079</v>
      </c>
      <c r="F63" s="31">
        <v>70000000</v>
      </c>
      <c r="G63" s="31">
        <v>70000000</v>
      </c>
      <c r="H63" s="31">
        <f t="shared" si="9"/>
        <v>55998079</v>
      </c>
    </row>
    <row r="64" spans="1:8" s="22" customFormat="1" ht="12.75" customHeight="1" x14ac:dyDescent="0.25">
      <c r="A64" s="29"/>
      <c r="B64" s="30" t="s">
        <v>64</v>
      </c>
      <c r="C64" s="31">
        <v>4433645</v>
      </c>
      <c r="D64" s="31">
        <v>217596174</v>
      </c>
      <c r="E64" s="31">
        <f t="shared" si="1"/>
        <v>222029819</v>
      </c>
      <c r="F64" s="31">
        <v>221126422</v>
      </c>
      <c r="G64" s="31">
        <v>220225485</v>
      </c>
      <c r="H64" s="31">
        <f t="shared" si="9"/>
        <v>903397</v>
      </c>
    </row>
    <row r="65" spans="1:9" ht="3.75" customHeight="1" x14ac:dyDescent="0.25">
      <c r="A65" s="36"/>
      <c r="B65" s="36"/>
      <c r="C65" s="36"/>
      <c r="D65" s="36"/>
      <c r="E65" s="36"/>
      <c r="F65" s="36"/>
      <c r="G65" s="36"/>
      <c r="H65" s="36"/>
      <c r="I65" s="37"/>
    </row>
    <row r="66" spans="1:9" s="28" customFormat="1" ht="14.25" customHeight="1" x14ac:dyDescent="0.25">
      <c r="A66" s="26" t="s">
        <v>65</v>
      </c>
      <c r="B66" s="26"/>
      <c r="C66" s="27">
        <f>SUM(C67:C69)</f>
        <v>4351810634</v>
      </c>
      <c r="D66" s="27">
        <f t="shared" ref="D66:G66" si="10">SUM(D67:D69)</f>
        <v>-301028660</v>
      </c>
      <c r="E66" s="27">
        <f t="shared" si="10"/>
        <v>4050781974</v>
      </c>
      <c r="F66" s="27">
        <f t="shared" si="10"/>
        <v>3756725504</v>
      </c>
      <c r="G66" s="27">
        <f t="shared" si="10"/>
        <v>2567000181</v>
      </c>
      <c r="H66" s="27">
        <f>E66-F66</f>
        <v>294056470</v>
      </c>
    </row>
    <row r="67" spans="1:9" s="22" customFormat="1" ht="12.75" customHeight="1" x14ac:dyDescent="0.25">
      <c r="A67" s="29"/>
      <c r="B67" s="30" t="s">
        <v>66</v>
      </c>
      <c r="C67" s="31">
        <v>4006194265</v>
      </c>
      <c r="D67" s="31">
        <v>-565586504</v>
      </c>
      <c r="E67" s="31">
        <f t="shared" si="1"/>
        <v>3440607761</v>
      </c>
      <c r="F67" s="31">
        <v>3149590401</v>
      </c>
      <c r="G67" s="31">
        <v>2130838461</v>
      </c>
      <c r="H67" s="31">
        <f>E67-F67</f>
        <v>291017360</v>
      </c>
    </row>
    <row r="68" spans="1:9" s="22" customFormat="1" ht="12.75" customHeight="1" x14ac:dyDescent="0.25">
      <c r="A68" s="29"/>
      <c r="B68" s="30" t="s">
        <v>67</v>
      </c>
      <c r="C68" s="31">
        <v>345616369</v>
      </c>
      <c r="D68" s="31">
        <v>264557844</v>
      </c>
      <c r="E68" s="31">
        <f t="shared" si="1"/>
        <v>610174213</v>
      </c>
      <c r="F68" s="31">
        <v>607135103</v>
      </c>
      <c r="G68" s="31">
        <v>436161720</v>
      </c>
      <c r="H68" s="31">
        <f t="shared" ref="H68:H69" si="11">E68-F68</f>
        <v>3039110</v>
      </c>
    </row>
    <row r="69" spans="1:9" s="22" customFormat="1" ht="12.75" customHeight="1" x14ac:dyDescent="0.25">
      <c r="A69" s="29"/>
      <c r="B69" s="30" t="s">
        <v>68</v>
      </c>
      <c r="C69" s="31">
        <v>0</v>
      </c>
      <c r="D69" s="31">
        <v>0</v>
      </c>
      <c r="E69" s="31">
        <f t="shared" si="1"/>
        <v>0</v>
      </c>
      <c r="F69" s="31">
        <v>0</v>
      </c>
      <c r="G69" s="31">
        <v>0</v>
      </c>
      <c r="H69" s="31">
        <f t="shared" si="11"/>
        <v>0</v>
      </c>
    </row>
    <row r="70" spans="1:9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7"/>
    </row>
    <row r="71" spans="1:9" s="28" customFormat="1" ht="14.25" customHeight="1" x14ac:dyDescent="0.25">
      <c r="A71" s="26" t="s">
        <v>69</v>
      </c>
      <c r="B71" s="26"/>
      <c r="C71" s="27">
        <f t="shared" ref="C71:G71" si="12">SUM(C72:C78)</f>
        <v>4065115429</v>
      </c>
      <c r="D71" s="27">
        <f t="shared" si="12"/>
        <v>6326703821</v>
      </c>
      <c r="E71" s="27">
        <f t="shared" si="12"/>
        <v>10391819250</v>
      </c>
      <c r="F71" s="27">
        <f t="shared" si="12"/>
        <v>5183513398</v>
      </c>
      <c r="G71" s="27">
        <f t="shared" si="12"/>
        <v>5179111349</v>
      </c>
      <c r="H71" s="27">
        <f>E71-F71</f>
        <v>5208305852</v>
      </c>
    </row>
    <row r="72" spans="1:9" s="22" customFormat="1" ht="12.75" customHeight="1" x14ac:dyDescent="0.25">
      <c r="A72" s="29"/>
      <c r="B72" s="30" t="s">
        <v>70</v>
      </c>
      <c r="C72" s="31">
        <v>0</v>
      </c>
      <c r="D72" s="31">
        <v>0</v>
      </c>
      <c r="E72" s="31">
        <f t="shared" si="1"/>
        <v>0</v>
      </c>
      <c r="F72" s="31">
        <v>0</v>
      </c>
      <c r="G72" s="31">
        <v>0</v>
      </c>
      <c r="H72" s="31">
        <v>0</v>
      </c>
    </row>
    <row r="73" spans="1:9" s="22" customFormat="1" ht="12.75" customHeight="1" x14ac:dyDescent="0.25">
      <c r="A73" s="29"/>
      <c r="B73" s="30" t="s">
        <v>71</v>
      </c>
      <c r="C73" s="31">
        <v>0</v>
      </c>
      <c r="D73" s="31">
        <v>0</v>
      </c>
      <c r="E73" s="31">
        <f t="shared" si="1"/>
        <v>0</v>
      </c>
      <c r="F73" s="31">
        <v>0</v>
      </c>
      <c r="G73" s="31">
        <v>0</v>
      </c>
      <c r="H73" s="31">
        <v>0</v>
      </c>
    </row>
    <row r="74" spans="1:9" s="22" customFormat="1" ht="12.75" customHeight="1" x14ac:dyDescent="0.25">
      <c r="A74" s="38"/>
      <c r="B74" s="39" t="s">
        <v>72</v>
      </c>
      <c r="C74" s="40">
        <v>0</v>
      </c>
      <c r="D74" s="40">
        <v>0</v>
      </c>
      <c r="E74" s="40">
        <f t="shared" si="1"/>
        <v>0</v>
      </c>
      <c r="F74" s="40">
        <v>0</v>
      </c>
      <c r="G74" s="40">
        <v>0</v>
      </c>
      <c r="H74" s="40">
        <v>0</v>
      </c>
    </row>
    <row r="75" spans="1:9" s="22" customFormat="1" ht="12.75" customHeight="1" x14ac:dyDescent="0.25">
      <c r="A75" s="32"/>
      <c r="B75" s="41" t="s">
        <v>73</v>
      </c>
      <c r="C75" s="42">
        <v>0</v>
      </c>
      <c r="D75" s="42">
        <v>0</v>
      </c>
      <c r="E75" s="42">
        <f t="shared" si="1"/>
        <v>0</v>
      </c>
      <c r="F75" s="42">
        <v>0</v>
      </c>
      <c r="G75" s="42">
        <v>0</v>
      </c>
      <c r="H75" s="42">
        <v>0</v>
      </c>
    </row>
    <row r="76" spans="1:9" s="22" customFormat="1" ht="12.75" customHeight="1" x14ac:dyDescent="0.25">
      <c r="A76" s="29"/>
      <c r="B76" s="30" t="s">
        <v>74</v>
      </c>
      <c r="C76" s="31">
        <v>1641107565</v>
      </c>
      <c r="D76" s="31">
        <v>3545546750</v>
      </c>
      <c r="E76" s="31">
        <f t="shared" si="1"/>
        <v>5186654315</v>
      </c>
      <c r="F76" s="31">
        <v>5183513398</v>
      </c>
      <c r="G76" s="31">
        <v>5179111349</v>
      </c>
      <c r="H76" s="31">
        <f t="shared" ref="H76:H78" si="13">E76-F76</f>
        <v>3140917</v>
      </c>
    </row>
    <row r="77" spans="1:9" s="22" customFormat="1" ht="12.75" customHeight="1" x14ac:dyDescent="0.25">
      <c r="A77" s="29"/>
      <c r="B77" s="30" t="s">
        <v>75</v>
      </c>
      <c r="C77" s="31">
        <v>0</v>
      </c>
      <c r="D77" s="31">
        <v>0</v>
      </c>
      <c r="E77" s="31">
        <f t="shared" si="1"/>
        <v>0</v>
      </c>
      <c r="F77" s="31">
        <v>0</v>
      </c>
      <c r="G77" s="31">
        <v>0</v>
      </c>
      <c r="H77" s="31">
        <f t="shared" si="13"/>
        <v>0</v>
      </c>
    </row>
    <row r="78" spans="1:9" s="22" customFormat="1" ht="24" customHeight="1" x14ac:dyDescent="0.25">
      <c r="A78" s="32"/>
      <c r="B78" s="43" t="s">
        <v>76</v>
      </c>
      <c r="C78" s="42">
        <v>2424007864</v>
      </c>
      <c r="D78" s="42">
        <v>2781157071</v>
      </c>
      <c r="E78" s="42">
        <f t="shared" si="1"/>
        <v>5205164935</v>
      </c>
      <c r="F78" s="42">
        <v>0</v>
      </c>
      <c r="G78" s="42">
        <v>0</v>
      </c>
      <c r="H78" s="42">
        <f t="shared" si="13"/>
        <v>5205164935</v>
      </c>
    </row>
    <row r="79" spans="1:9" ht="3.75" customHeight="1" x14ac:dyDescent="0.25">
      <c r="I79" s="37"/>
    </row>
    <row r="80" spans="1:9" s="28" customFormat="1" ht="14.25" customHeight="1" x14ac:dyDescent="0.25">
      <c r="A80" s="44" t="s">
        <v>77</v>
      </c>
      <c r="B80" s="44"/>
      <c r="C80" s="45">
        <f>SUM(C81:C83)</f>
        <v>26470040137</v>
      </c>
      <c r="D80" s="45">
        <f>SUM(D81:D83)</f>
        <v>3362307151</v>
      </c>
      <c r="E80" s="45">
        <f>SUM(E81:E83)</f>
        <v>29832347288</v>
      </c>
      <c r="F80" s="45">
        <f>SUM(F81:F83)</f>
        <v>29832347288</v>
      </c>
      <c r="G80" s="45">
        <f>SUM(G81:G83)</f>
        <v>29830939416</v>
      </c>
      <c r="H80" s="45">
        <f>E80-F80</f>
        <v>0</v>
      </c>
    </row>
    <row r="81" spans="1:9" s="22" customFormat="1" ht="12.75" customHeight="1" x14ac:dyDescent="0.25">
      <c r="A81" s="32"/>
      <c r="B81" s="41" t="s">
        <v>78</v>
      </c>
      <c r="C81" s="42">
        <v>9216506536</v>
      </c>
      <c r="D81" s="42">
        <v>459852996</v>
      </c>
      <c r="E81" s="42">
        <f t="shared" si="1"/>
        <v>9676359532</v>
      </c>
      <c r="F81" s="42">
        <v>9676359532</v>
      </c>
      <c r="G81" s="42">
        <v>9674951660</v>
      </c>
      <c r="H81" s="42">
        <f>E81-F81</f>
        <v>0</v>
      </c>
    </row>
    <row r="82" spans="1:9" s="22" customFormat="1" ht="12.75" customHeight="1" x14ac:dyDescent="0.25">
      <c r="A82" s="32"/>
      <c r="B82" s="41" t="s">
        <v>79</v>
      </c>
      <c r="C82" s="42">
        <v>17253533601</v>
      </c>
      <c r="D82" s="42">
        <v>2902454155</v>
      </c>
      <c r="E82" s="42">
        <f t="shared" ref="E82:E92" si="14">C82+D82</f>
        <v>20155987756</v>
      </c>
      <c r="F82" s="42">
        <v>20155987756</v>
      </c>
      <c r="G82" s="42">
        <v>20155987756</v>
      </c>
      <c r="H82" s="42">
        <f t="shared" ref="H82:H83" si="15">E82-F82</f>
        <v>0</v>
      </c>
    </row>
    <row r="83" spans="1:9" s="22" customFormat="1" ht="12.75" customHeight="1" x14ac:dyDescent="0.25">
      <c r="A83" s="32"/>
      <c r="B83" s="41" t="s">
        <v>80</v>
      </c>
      <c r="C83" s="42">
        <v>0</v>
      </c>
      <c r="D83" s="42">
        <v>0</v>
      </c>
      <c r="E83" s="42">
        <f t="shared" si="14"/>
        <v>0</v>
      </c>
      <c r="F83" s="42">
        <v>0</v>
      </c>
      <c r="G83" s="42">
        <v>0</v>
      </c>
      <c r="H83" s="42">
        <f t="shared" si="15"/>
        <v>0</v>
      </c>
    </row>
    <row r="84" spans="1:9" ht="3.75" customHeight="1" x14ac:dyDescent="0.25">
      <c r="I84" s="37"/>
    </row>
    <row r="85" spans="1:9" s="28" customFormat="1" ht="14.25" customHeight="1" x14ac:dyDescent="0.25">
      <c r="A85" s="44" t="s">
        <v>81</v>
      </c>
      <c r="B85" s="44"/>
      <c r="C85" s="45">
        <f t="shared" ref="C85:G85" si="16">SUM(C86:C92)</f>
        <v>1703988707</v>
      </c>
      <c r="D85" s="45">
        <f>SUM(D86:D92)</f>
        <v>208558559</v>
      </c>
      <c r="E85" s="45">
        <f t="shared" si="16"/>
        <v>1912547266</v>
      </c>
      <c r="F85" s="45">
        <f t="shared" si="16"/>
        <v>1912529312</v>
      </c>
      <c r="G85" s="45">
        <f t="shared" si="16"/>
        <v>1912288107</v>
      </c>
      <c r="H85" s="45">
        <f>E85-F85</f>
        <v>17954</v>
      </c>
    </row>
    <row r="86" spans="1:9" s="28" customFormat="1" ht="14.25" customHeight="1" x14ac:dyDescent="0.25">
      <c r="A86" s="32"/>
      <c r="B86" s="41" t="s">
        <v>82</v>
      </c>
      <c r="C86" s="42">
        <v>333971414</v>
      </c>
      <c r="D86" s="42">
        <v>5089</v>
      </c>
      <c r="E86" s="42">
        <f t="shared" si="14"/>
        <v>333976503</v>
      </c>
      <c r="F86" s="42">
        <v>333971413</v>
      </c>
      <c r="G86" s="42">
        <v>333971413</v>
      </c>
      <c r="H86" s="42">
        <f>E86-F86</f>
        <v>5090</v>
      </c>
    </row>
    <row r="87" spans="1:9" s="28" customFormat="1" ht="14.25" customHeight="1" x14ac:dyDescent="0.25">
      <c r="A87" s="32"/>
      <c r="B87" s="41" t="s">
        <v>83</v>
      </c>
      <c r="C87" s="42">
        <v>1293027463</v>
      </c>
      <c r="D87" s="42">
        <v>269603578</v>
      </c>
      <c r="E87" s="42">
        <f t="shared" si="14"/>
        <v>1562631041</v>
      </c>
      <c r="F87" s="42">
        <v>1562631041</v>
      </c>
      <c r="G87" s="42">
        <v>1562631041</v>
      </c>
      <c r="H87" s="42">
        <f t="shared" ref="H87:H92" si="17">E87-F87</f>
        <v>0</v>
      </c>
    </row>
    <row r="88" spans="1:9" s="28" customFormat="1" ht="14.25" customHeight="1" x14ac:dyDescent="0.25">
      <c r="A88" s="32"/>
      <c r="B88" s="41" t="s">
        <v>84</v>
      </c>
      <c r="C88" s="42">
        <v>0</v>
      </c>
      <c r="D88" s="42">
        <v>0</v>
      </c>
      <c r="E88" s="42">
        <f t="shared" si="14"/>
        <v>0</v>
      </c>
      <c r="F88" s="42">
        <v>0</v>
      </c>
      <c r="G88" s="42">
        <v>0</v>
      </c>
      <c r="H88" s="42">
        <f t="shared" si="17"/>
        <v>0</v>
      </c>
    </row>
    <row r="89" spans="1:9" s="28" customFormat="1" ht="14.25" customHeight="1" x14ac:dyDescent="0.25">
      <c r="A89" s="32"/>
      <c r="B89" s="41" t="s">
        <v>85</v>
      </c>
      <c r="C89" s="42">
        <v>19711761</v>
      </c>
      <c r="D89" s="42">
        <v>-6230580</v>
      </c>
      <c r="E89" s="42">
        <f t="shared" si="14"/>
        <v>13481181</v>
      </c>
      <c r="F89" s="42">
        <v>13481181</v>
      </c>
      <c r="G89" s="42">
        <v>13481181</v>
      </c>
      <c r="H89" s="42">
        <f t="shared" si="17"/>
        <v>0</v>
      </c>
    </row>
    <row r="90" spans="1:9" s="28" customFormat="1" ht="14.25" customHeight="1" x14ac:dyDescent="0.25">
      <c r="A90" s="32"/>
      <c r="B90" s="41" t="s">
        <v>86</v>
      </c>
      <c r="C90" s="42">
        <v>0</v>
      </c>
      <c r="D90" s="42">
        <v>0</v>
      </c>
      <c r="E90" s="42">
        <f t="shared" si="14"/>
        <v>0</v>
      </c>
      <c r="F90" s="42">
        <v>0</v>
      </c>
      <c r="G90" s="42">
        <v>0</v>
      </c>
      <c r="H90" s="42">
        <f t="shared" si="17"/>
        <v>0</v>
      </c>
    </row>
    <row r="91" spans="1:9" s="28" customFormat="1" ht="14.25" customHeight="1" x14ac:dyDescent="0.25">
      <c r="A91" s="32"/>
      <c r="B91" s="41" t="s">
        <v>87</v>
      </c>
      <c r="C91" s="42">
        <v>0</v>
      </c>
      <c r="D91" s="42">
        <v>0</v>
      </c>
      <c r="E91" s="42">
        <f t="shared" si="14"/>
        <v>0</v>
      </c>
      <c r="F91" s="42">
        <v>0</v>
      </c>
      <c r="G91" s="42">
        <v>0</v>
      </c>
      <c r="H91" s="42">
        <f t="shared" si="17"/>
        <v>0</v>
      </c>
    </row>
    <row r="92" spans="1:9" s="22" customFormat="1" ht="14.25" customHeight="1" x14ac:dyDescent="0.25">
      <c r="A92" s="32"/>
      <c r="B92" s="41" t="s">
        <v>88</v>
      </c>
      <c r="C92" s="42">
        <v>57278069</v>
      </c>
      <c r="D92" s="42">
        <v>-54819528</v>
      </c>
      <c r="E92" s="42">
        <f t="shared" si="14"/>
        <v>2458541</v>
      </c>
      <c r="F92" s="42">
        <v>2445677</v>
      </c>
      <c r="G92" s="42">
        <v>2204472</v>
      </c>
      <c r="H92" s="42">
        <f t="shared" si="17"/>
        <v>12864</v>
      </c>
    </row>
    <row r="93" spans="1:9" s="37" customFormat="1" ht="2.25" customHeight="1" x14ac:dyDescent="0.2">
      <c r="A93" s="46"/>
      <c r="B93" s="46"/>
      <c r="C93" s="46"/>
      <c r="D93" s="46"/>
      <c r="E93" s="46"/>
      <c r="F93" s="46"/>
      <c r="G93" s="46"/>
      <c r="H93" s="46"/>
    </row>
    <row r="94" spans="1:9" s="37" customFormat="1" ht="13.5" customHeight="1" x14ac:dyDescent="0.2">
      <c r="A94" s="47" t="s">
        <v>89</v>
      </c>
      <c r="B94" s="47"/>
      <c r="C94" s="48"/>
      <c r="D94" s="48"/>
      <c r="E94" s="48"/>
      <c r="F94" s="48"/>
      <c r="G94" s="48"/>
      <c r="H94" s="48"/>
    </row>
    <row r="96" spans="1:9" x14ac:dyDescent="0.25">
      <c r="C96" s="49"/>
      <c r="D96" s="49"/>
      <c r="E96" s="49"/>
      <c r="F96" s="49"/>
      <c r="G96" s="49"/>
      <c r="H96" s="50"/>
    </row>
    <row r="97" spans="3:7" x14ac:dyDescent="0.25">
      <c r="C97" s="49"/>
      <c r="D97" s="49"/>
      <c r="E97" s="49"/>
      <c r="F97" s="49"/>
      <c r="G97" s="49"/>
    </row>
    <row r="98" spans="3:7" x14ac:dyDescent="0.25">
      <c r="C98" s="49"/>
      <c r="D98" s="49"/>
      <c r="E98" s="49"/>
      <c r="F98" s="49"/>
      <c r="G98" s="49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2024-03-14T19:32:10Z</dcterms:created>
  <dcterms:modified xsi:type="dcterms:W3CDTF">2024-03-14T19:32:10Z</dcterms:modified>
</cp:coreProperties>
</file>