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E7515A5A-ACAF-445F-A593-89D1DBA2A128}" xr6:coauthVersionLast="40" xr6:coauthVersionMax="40" xr10:uidLastSave="{00000000-0000-0000-0000-000000000000}"/>
  <bookViews>
    <workbookView xWindow="0" yWindow="0" windowWidth="25200" windowHeight="11775" xr2:uid="{D6ECD2E5-2BCC-4A01-A5E9-E3FCEA471FF2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0" i="1" s="1"/>
  <c r="C72" i="1"/>
  <c r="D71" i="1"/>
  <c r="C71" i="1"/>
  <c r="D68" i="1"/>
  <c r="C67" i="1"/>
  <c r="D66" i="1"/>
  <c r="C65" i="1"/>
  <c r="D64" i="1"/>
  <c r="D62" i="1" s="1"/>
  <c r="C62" i="1"/>
  <c r="D60" i="1"/>
  <c r="C60" i="1"/>
  <c r="D59" i="1"/>
  <c r="D58" i="1"/>
  <c r="D56" i="1" s="1"/>
  <c r="D54" i="1" s="1"/>
  <c r="C56" i="1"/>
  <c r="C54" i="1"/>
  <c r="D52" i="1"/>
  <c r="C51" i="1"/>
  <c r="D50" i="1"/>
  <c r="D49" i="1"/>
  <c r="C49" i="1"/>
  <c r="C45" i="1" s="1"/>
  <c r="D48" i="1"/>
  <c r="C48" i="1"/>
  <c r="D47" i="1"/>
  <c r="D45" i="1" s="1"/>
  <c r="D43" i="1"/>
  <c r="D42" i="1"/>
  <c r="C42" i="1"/>
  <c r="D41" i="1"/>
  <c r="D40" i="1"/>
  <c r="C40" i="1"/>
  <c r="D39" i="1"/>
  <c r="C39" i="1"/>
  <c r="D38" i="1"/>
  <c r="C38" i="1"/>
  <c r="C34" i="1" s="1"/>
  <c r="C32" i="1" s="1"/>
  <c r="D37" i="1"/>
  <c r="C37" i="1"/>
  <c r="C36" i="1"/>
  <c r="D34" i="1"/>
  <c r="C30" i="1"/>
  <c r="C20" i="1" s="1"/>
  <c r="D29" i="1"/>
  <c r="C29" i="1"/>
  <c r="C28" i="1"/>
  <c r="D27" i="1"/>
  <c r="C26" i="1"/>
  <c r="D25" i="1"/>
  <c r="C24" i="1"/>
  <c r="D23" i="1"/>
  <c r="D22" i="1"/>
  <c r="D20" i="1" s="1"/>
  <c r="C18" i="1"/>
  <c r="D17" i="1"/>
  <c r="C17" i="1"/>
  <c r="C16" i="1"/>
  <c r="C15" i="1"/>
  <c r="C10" i="1" s="1"/>
  <c r="C8" i="1" s="1"/>
  <c r="C14" i="1"/>
  <c r="D13" i="1"/>
  <c r="C12" i="1"/>
  <c r="D10" i="1"/>
  <c r="A4" i="1"/>
  <c r="D32" i="1" l="1"/>
  <c r="D8" i="1"/>
  <c r="D77" i="1" s="1"/>
  <c r="C77" i="1"/>
  <c r="D81" i="1" s="1"/>
  <c r="D70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<sst xmlns="http://schemas.openxmlformats.org/spreadsheetml/2006/main" count="58" uniqueCount="58">
  <si>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</si>
  <si>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INSTITUCIONES PÚBLICAS DE SEGURIDAD SOCIAL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</si>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</sst>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45B811AB-8623-407B-BD6E-A7248EA29EDF}"/>
    <cellStyle name="Normal 2 2" xfId="1" xr:uid="{AAA85D58-6C41-435B-A0FF-A8EC8D6EF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(ENTIDADES%202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ENTIDADES%202)%20DICIEMB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400952057</v>
          </cell>
          <cell r="C14">
            <v>410980062</v>
          </cell>
          <cell r="F14">
            <v>194005793</v>
          </cell>
          <cell r="G14">
            <v>132368100</v>
          </cell>
        </row>
        <row r="17">
          <cell r="B17">
            <v>81593991</v>
          </cell>
          <cell r="C17">
            <v>2281447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278611096</v>
          </cell>
          <cell r="G29">
            <v>282397763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367823</v>
          </cell>
          <cell r="G35">
            <v>394337</v>
          </cell>
        </row>
        <row r="41">
          <cell r="B41">
            <v>832906845</v>
          </cell>
          <cell r="C41">
            <v>744366537</v>
          </cell>
          <cell r="F41">
            <v>614464390</v>
          </cell>
          <cell r="G41">
            <v>662853044</v>
          </cell>
        </row>
        <row r="44">
          <cell r="B44">
            <v>887728129</v>
          </cell>
          <cell r="C44">
            <v>828925602</v>
          </cell>
          <cell r="F44">
            <v>0</v>
          </cell>
          <cell r="G44">
            <v>0</v>
          </cell>
        </row>
        <row r="47">
          <cell r="B47">
            <v>191270319</v>
          </cell>
          <cell r="C47">
            <v>191270319</v>
          </cell>
          <cell r="F47">
            <v>0</v>
          </cell>
          <cell r="G47">
            <v>0</v>
          </cell>
        </row>
        <row r="50">
          <cell r="B50">
            <v>272010447</v>
          </cell>
          <cell r="C50">
            <v>180270821</v>
          </cell>
          <cell r="F50">
            <v>434752940</v>
          </cell>
          <cell r="G50">
            <v>449431394</v>
          </cell>
        </row>
        <row r="53">
          <cell r="B53">
            <v>590626</v>
          </cell>
          <cell r="C53">
            <v>590626</v>
          </cell>
          <cell r="F53">
            <v>379231314</v>
          </cell>
          <cell r="G53">
            <v>173989122</v>
          </cell>
        </row>
        <row r="56">
          <cell r="B56">
            <v>0</v>
          </cell>
          <cell r="C56">
            <v>0</v>
          </cell>
        </row>
        <row r="59">
          <cell r="B59">
            <v>0</v>
          </cell>
          <cell r="C59">
            <v>0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222743965</v>
          </cell>
          <cell r="G78">
            <v>337155921</v>
          </cell>
        </row>
        <row r="80">
          <cell r="F80">
            <v>-362172089</v>
          </cell>
          <cell r="G80">
            <v>-494468970</v>
          </cell>
        </row>
        <row r="82">
          <cell r="F82">
            <v>0</v>
          </cell>
          <cell r="G82">
            <v>0</v>
          </cell>
        </row>
        <row r="84">
          <cell r="F84">
            <v>905047182</v>
          </cell>
          <cell r="G84">
            <v>814564703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31 DE DICIEMBRE DE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B78D-95FB-4AC8-B51A-D3A99D6266CD}">
  <sheetPr>
    <tabColor theme="0" tint="-0.14999847407452621"/>
    <pageSetUpPr fitToPage="1"/>
  </sheetPr>
  <dimension ref="A1:H85"/>
  <sheetViews>
    <sheetView showGridLines="0" tabSelected="1" topLeftCell="B6" zoomScale="110" zoomScaleNormal="110" workbookViewId="0">
      <selection sqref="A1:G100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6" width="11.42578125" style="46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31 DE DICIEMBRE DE 2023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10028005</v>
      </c>
      <c r="D8" s="16">
        <f>SUM(D10+D20)</f>
        <v>318395005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10028005</v>
      </c>
      <c r="D10" s="23">
        <f>SUM(D12:D18)</f>
        <v>79312544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f>SUM('[1]1ESF'!C14-'[1]1ESF'!B14)</f>
        <v>10028005</v>
      </c>
      <c r="D12" s="28">
        <v>0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79312544</v>
      </c>
      <c r="E13" s="24"/>
    </row>
    <row r="14" spans="1:7" s="25" customFormat="1" ht="12.75" x14ac:dyDescent="0.25">
      <c r="B14" s="27" t="s">
        <v>11</v>
      </c>
      <c r="C14" s="28">
        <f>SUM('[1]1ESF'!C20-'[1]1ESF'!B20)</f>
        <v>0</v>
      </c>
      <c r="D14" s="28"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0</v>
      </c>
      <c r="D20" s="23">
        <f>SUM(D22:D30)</f>
        <v>239082461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v>0</v>
      </c>
      <c r="D22" s="28">
        <f>SUM('[1]1ESF'!B41-'[1]1ESF'!C41)</f>
        <v>88540308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58802527</v>
      </c>
      <c r="E23" s="24"/>
      <c r="G23" s="33"/>
    </row>
    <row r="24" spans="1:7" s="25" customFormat="1" ht="12.75" x14ac:dyDescent="0.25">
      <c r="B24" s="27" t="s">
        <v>19</v>
      </c>
      <c r="C24" s="28">
        <f>SUM('[1]1ESF'!C47-'[1]1ESF'!B47)</f>
        <v>0</v>
      </c>
      <c r="D24" s="28">
        <v>0</v>
      </c>
      <c r="E24" s="24"/>
      <c r="G24" s="33"/>
    </row>
    <row r="25" spans="1:7" s="25" customFormat="1" ht="12.75" x14ac:dyDescent="0.25">
      <c r="B25" s="27" t="s">
        <v>20</v>
      </c>
      <c r="C25" s="28">
        <v>0</v>
      </c>
      <c r="D25" s="28">
        <f>SUM('[1]1ESF'!B50-'[1]1ESF'!C50)</f>
        <v>91739626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0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f>SUM('[1]1ESF'!C59-'[1]1ESF'!B59)</f>
        <v>0</v>
      </c>
      <c r="D28" s="28">
        <v>0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266879885</v>
      </c>
      <c r="D32" s="16">
        <f>SUM(D34+D45)</f>
        <v>66880289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61637693</v>
      </c>
      <c r="D34" s="23">
        <f>SUM(D36:D43)</f>
        <v>3813181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61637693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v>0</v>
      </c>
      <c r="D41" s="28">
        <f>SUM('[1]1ESF'!G29-'[1]1ESF'!F29)</f>
        <v>3786667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0</v>
      </c>
      <c r="D42" s="28">
        <f>SUM('[1]1ESF'!G20-'[1]1ESF'!F20)</f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26514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205242192</v>
      </c>
      <c r="D45" s="23">
        <f>SUM(D47:D52)</f>
        <v>63067108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v>0</v>
      </c>
      <c r="D47" s="28">
        <f>SUM('[1]1ESF'!G41-'[1]1ESF'!F41)</f>
        <v>48388654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14678454</v>
      </c>
      <c r="E50" s="2"/>
    </row>
    <row r="51" spans="1:7" s="39" customFormat="1" ht="12.75" x14ac:dyDescent="0.2">
      <c r="B51" s="40" t="s">
        <v>41</v>
      </c>
      <c r="C51" s="28">
        <f>SUM('[1]1ESF'!F53-'[1]1ESF'!G53)</f>
        <v>205242192</v>
      </c>
      <c r="D51" s="28"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SUM('[1]1ESF'!B56-'[1]1ESF'!C56)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222779360</v>
      </c>
      <c r="D54" s="16">
        <f>SUM(D56+D62)</f>
        <v>114411956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222779360</v>
      </c>
      <c r="D62" s="23">
        <f>SUM(D64:D68)</f>
        <v>114411956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v>0</v>
      </c>
      <c r="D64" s="28">
        <f>SUM('[1]1ESF'!G78-'[1]1ESF'!F78)</f>
        <v>114411956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132296881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90482479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6" customFormat="1" ht="12.75" customHeight="1" x14ac:dyDescent="0.2">
      <c r="A74" s="45" t="s">
        <v>57</v>
      </c>
      <c r="C74" s="47"/>
      <c r="D74" s="47"/>
    </row>
    <row r="75" spans="1:5" s="46" customFormat="1" ht="12.75" x14ac:dyDescent="0.2">
      <c r="A75" s="3"/>
      <c r="B75" s="48"/>
      <c r="C75" s="49"/>
      <c r="D75" s="49"/>
    </row>
    <row r="76" spans="1:5" s="46" customFormat="1" ht="12.75" x14ac:dyDescent="0.2">
      <c r="A76" s="3"/>
      <c r="B76" s="3"/>
      <c r="C76" s="50"/>
      <c r="D76" s="50"/>
    </row>
    <row r="77" spans="1:5" s="46" customFormat="1" ht="12.75" x14ac:dyDescent="0.2">
      <c r="A77" s="3"/>
      <c r="B77" s="51"/>
      <c r="C77" s="50">
        <f>C8+C32+C54</f>
        <v>499687250</v>
      </c>
      <c r="D77" s="50">
        <f>D8+D32+D54</f>
        <v>499687250</v>
      </c>
    </row>
    <row r="78" spans="1:5" s="46" customFormat="1" ht="12.75" x14ac:dyDescent="0.2">
      <c r="A78" s="3"/>
      <c r="B78" s="3"/>
      <c r="C78" s="50"/>
      <c r="D78" s="50"/>
    </row>
    <row r="79" spans="1:5" s="46" customFormat="1" ht="12.75" x14ac:dyDescent="0.2">
      <c r="A79" s="3"/>
      <c r="B79" s="3"/>
      <c r="C79" s="50"/>
      <c r="D79" s="50"/>
    </row>
    <row r="80" spans="1:5" s="46" customFormat="1" ht="12.75" x14ac:dyDescent="0.2">
      <c r="A80" s="3"/>
      <c r="B80" s="3"/>
      <c r="C80" s="50"/>
      <c r="D80" s="50"/>
    </row>
    <row r="81" spans="1:4" s="46" customFormat="1" ht="12.75" x14ac:dyDescent="0.2">
      <c r="A81" s="3"/>
      <c r="B81" s="3"/>
      <c r="C81" s="50"/>
      <c r="D81" s="52">
        <f>C77-D77</f>
        <v>0</v>
      </c>
    </row>
    <row r="82" spans="1:4" s="46" customFormat="1" ht="12.75" x14ac:dyDescent="0.2">
      <c r="A82" s="3"/>
      <c r="B82" s="3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3"/>
      <c r="C84" s="50"/>
      <c r="D84" s="50"/>
    </row>
    <row r="85" spans="1:4" s="46" customFormat="1" ht="12.75" x14ac:dyDescent="0.2">
      <c r="A85" s="3"/>
      <c r="B85" s="3"/>
      <c r="C85" s="50"/>
      <c r="D8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paperSize="9"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2024-04-05T18:01:35Z</dcterms:created>
  <dcterms:modified xsi:type="dcterms:W3CDTF">2024-04-05T18:01:35Z</dcterms:modified>
</cp:coreProperties>
</file>