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21B1B503-8140-443D-B712-469360C30653}" xr6:coauthVersionLast="40" xr6:coauthVersionMax="40" xr10:uidLastSave="{00000000-0000-0000-0000-000000000000}"/>
  <bookViews>
    <workbookView xWindow="0" yWindow="0" windowWidth="25200" windowHeight="11775" xr2:uid="{073C2FA9-6FE7-42B4-89A7-8C957043CBBA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39" i="1" s="1"/>
  <c r="F40" i="1"/>
  <c r="E40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F21" i="1" s="1"/>
  <c r="E21" i="1"/>
  <c r="E25" i="1" s="1"/>
  <c r="E44" i="1" s="1"/>
  <c r="C19" i="1"/>
  <c r="F19" i="1" s="1"/>
  <c r="C18" i="1"/>
  <c r="F18" i="1" s="1"/>
  <c r="C17" i="1"/>
  <c r="F17" i="1" s="1"/>
  <c r="C16" i="1"/>
  <c r="C14" i="1" s="1"/>
  <c r="C25" i="1" s="1"/>
  <c r="C44" i="1" s="1"/>
  <c r="F15" i="1"/>
  <c r="D15" i="1"/>
  <c r="D14" i="1"/>
  <c r="D25" i="1" s="1"/>
  <c r="D44" i="1" s="1"/>
  <c r="B12" i="1"/>
  <c r="F12" i="1" s="1"/>
  <c r="F11" i="1"/>
  <c r="B11" i="1"/>
  <c r="B10" i="1"/>
  <c r="B9" i="1" s="1"/>
  <c r="B25" i="1" s="1"/>
  <c r="A4" i="1"/>
  <c r="B44" i="1" l="1"/>
  <c r="F16" i="1"/>
  <c r="F14" i="1" s="1"/>
  <c r="F10" i="1"/>
  <c r="F9" i="1" s="1"/>
  <c r="F28" i="1"/>
  <c r="F27" i="1" s="1"/>
  <c r="F34" i="1"/>
  <c r="F32" i="1" s="1"/>
  <c r="F41" i="1"/>
  <c r="F39" i="1" s="1"/>
  <c r="F25" i="1" l="1"/>
  <c r="F44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<sst xmlns="http://schemas.openxmlformats.org/spreadsheetml/2006/main" count="39" uniqueCount="29">
  <si>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</si>
  <si>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INSTITUCIONES PÚBLICAS DE SEGURIDAD SOCIAL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</si>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</sst>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2" fillId="3" borderId="0" xfId="1" applyFont="1" applyFill="1" applyAlignment="1">
      <alignment vertical="top" wrapText="1"/>
    </xf>
    <xf numFmtId="164" fontId="12" fillId="3" borderId="0" xfId="1" applyNumberFormat="1" applyFont="1" applyFill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5" xfId="1" applyNumberFormat="1" applyFont="1" applyBorder="1" applyAlignment="1">
      <alignment vertical="top"/>
    </xf>
    <xf numFmtId="0" fontId="13" fillId="0" borderId="6" xfId="1" applyFont="1" applyBorder="1"/>
    <xf numFmtId="0" fontId="15" fillId="0" borderId="6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</cellXfs>
  <cellStyles count="3">
    <cellStyle name="Normal" xfId="0" builtinId="0"/>
    <cellStyle name="Normal 17" xfId="1" xr:uid="{EE002DB7-40D9-459F-868C-FC4145543CC0}"/>
    <cellStyle name="Normal 2 2" xfId="2" xr:uid="{C1931097-46D0-4B0A-94D6-5E0CE917A4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(ENTIDADES%202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ENTIDADES%202)%20DICIEMBRE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222743965</v>
          </cell>
          <cell r="G78">
            <v>337155921</v>
          </cell>
        </row>
        <row r="80">
          <cell r="F80">
            <v>-362172089</v>
          </cell>
          <cell r="G80">
            <v>-494468970</v>
          </cell>
        </row>
        <row r="82">
          <cell r="F82">
            <v>0</v>
          </cell>
          <cell r="G82">
            <v>0</v>
          </cell>
        </row>
        <row r="84">
          <cell r="F84">
            <v>905047182</v>
          </cell>
          <cell r="G84">
            <v>814564703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DICIEMBRE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2B1D1-6A6A-4CC9-B76A-8133D2A4542D}">
  <sheetPr>
    <tabColor theme="0" tint="-0.14999847407452621"/>
  </sheetPr>
  <dimension ref="A1:G52"/>
  <sheetViews>
    <sheetView showGridLines="0" tabSelected="1" topLeftCell="A8" zoomScaleNormal="100" workbookViewId="0">
      <selection sqref="A1:G100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DICIEMBRE DE 2023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0</v>
      </c>
      <c r="C9" s="14"/>
      <c r="D9" s="14"/>
      <c r="E9" s="14"/>
      <c r="F9" s="14">
        <f>SUM(F10:F12)</f>
        <v>0</v>
      </c>
      <c r="G9" s="15"/>
    </row>
    <row r="10" spans="1:7" s="16" customFormat="1" ht="12.75" x14ac:dyDescent="0.25">
      <c r="A10" s="10" t="s">
        <v>11</v>
      </c>
      <c r="B10" s="17">
        <f>SUM('[1]1ESF'!G70)</f>
        <v>0</v>
      </c>
      <c r="C10" s="11"/>
      <c r="D10" s="11"/>
      <c r="E10" s="11"/>
      <c r="F10" s="11">
        <f>SUM(B10)</f>
        <v>0</v>
      </c>
    </row>
    <row r="11" spans="1:7" s="12" customFormat="1" ht="15" customHeight="1" x14ac:dyDescent="0.2">
      <c r="A11" s="10" t="s">
        <v>12</v>
      </c>
      <c r="B11" s="11">
        <f>SUM('[1]1ESF'!G72)</f>
        <v>0</v>
      </c>
      <c r="C11" s="11"/>
      <c r="D11" s="11"/>
      <c r="E11" s="11"/>
      <c r="F11" s="11">
        <f t="shared" ref="F11:F12" si="0">SUM(B11)</f>
        <v>0</v>
      </c>
    </row>
    <row r="12" spans="1:7" s="12" customFormat="1" ht="15" customHeight="1" x14ac:dyDescent="0.2">
      <c r="A12" s="10" t="s">
        <v>13</v>
      </c>
      <c r="B12" s="11">
        <f>SUM('[1]1ESF'!G74)</f>
        <v>0</v>
      </c>
      <c r="C12" s="11"/>
      <c r="D12" s="11"/>
      <c r="E12" s="11"/>
      <c r="F12" s="11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320095733</v>
      </c>
      <c r="D14" s="14">
        <f>SUM(D15)</f>
        <v>337155921</v>
      </c>
      <c r="E14" s="14"/>
      <c r="F14" s="14">
        <f>SUM(F15:F19)</f>
        <v>657251654</v>
      </c>
      <c r="G14" s="15"/>
    </row>
    <row r="15" spans="1:7" s="12" customFormat="1" ht="18" customHeight="1" x14ac:dyDescent="0.2">
      <c r="A15" s="10" t="s">
        <v>15</v>
      </c>
      <c r="B15" s="11"/>
      <c r="C15" s="11"/>
      <c r="D15" s="11">
        <f>SUM('[1]1ESF'!G78)</f>
        <v>337155921</v>
      </c>
      <c r="E15" s="11"/>
      <c r="F15" s="11">
        <f>SUM(D15)</f>
        <v>337155921</v>
      </c>
    </row>
    <row r="16" spans="1:7" s="12" customFormat="1" ht="15" customHeight="1" x14ac:dyDescent="0.2">
      <c r="A16" s="10" t="s">
        <v>16</v>
      </c>
      <c r="B16" s="11"/>
      <c r="C16" s="11">
        <f>SUM('[1]1ESF'!G80)</f>
        <v>-494468970</v>
      </c>
      <c r="D16" s="11"/>
      <c r="E16" s="11"/>
      <c r="F16" s="11">
        <f>SUM(C16)</f>
        <v>-494468970</v>
      </c>
    </row>
    <row r="17" spans="1:6" s="12" customFormat="1" ht="15" customHeight="1" x14ac:dyDescent="0.2">
      <c r="A17" s="10" t="s">
        <v>17</v>
      </c>
      <c r="B17" s="11"/>
      <c r="C17" s="11">
        <f>SUM('[1]1ESF'!G82)</f>
        <v>0</v>
      </c>
      <c r="D17" s="11"/>
      <c r="E17" s="11"/>
      <c r="F17" s="11">
        <f>SUM(C17)</f>
        <v>0</v>
      </c>
    </row>
    <row r="18" spans="1:6" s="12" customFormat="1" ht="15" customHeight="1" x14ac:dyDescent="0.2">
      <c r="A18" s="10" t="s">
        <v>18</v>
      </c>
      <c r="B18" s="11"/>
      <c r="C18" s="17">
        <f>SUM('[1]1ESF'!G84)</f>
        <v>814564703</v>
      </c>
      <c r="D18" s="11"/>
      <c r="E18" s="11"/>
      <c r="F18" s="11">
        <f>SUM(C18)</f>
        <v>814564703</v>
      </c>
    </row>
    <row r="19" spans="1:6" s="12" customFormat="1" ht="15" customHeight="1" x14ac:dyDescent="0.2">
      <c r="A19" s="10" t="s">
        <v>19</v>
      </c>
      <c r="B19" s="11"/>
      <c r="C19" s="11">
        <f>SUM('[1]1ESF'!G86)</f>
        <v>0</v>
      </c>
      <c r="D19" s="11"/>
      <c r="E19" s="11"/>
      <c r="F19" s="11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 x14ac:dyDescent="0.2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 x14ac:dyDescent="0.25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1" t="s">
        <v>23</v>
      </c>
      <c r="B25" s="22">
        <f>SUM(B9)</f>
        <v>0</v>
      </c>
      <c r="C25" s="22">
        <f>SUM(C14)</f>
        <v>320095733</v>
      </c>
      <c r="D25" s="22">
        <f>SUM(D14)</f>
        <v>337155921</v>
      </c>
      <c r="E25" s="22">
        <f>SUM(E21)</f>
        <v>0</v>
      </c>
      <c r="F25" s="22">
        <f t="shared" ref="F25" si="1">SUM(F9+F14+F21)</f>
        <v>657251654</v>
      </c>
    </row>
    <row r="26" spans="1:6" s="12" customFormat="1" ht="15" customHeight="1" x14ac:dyDescent="0.2">
      <c r="A26" s="23"/>
      <c r="B26" s="24"/>
      <c r="C26" s="24"/>
      <c r="D26" s="24"/>
      <c r="E26" s="24"/>
      <c r="F26" s="24"/>
    </row>
    <row r="27" spans="1:6" s="12" customFormat="1" ht="30" customHeight="1" x14ac:dyDescent="0.2">
      <c r="A27" s="18" t="s">
        <v>24</v>
      </c>
      <c r="B27" s="19">
        <f>SUM(B28:B30)</f>
        <v>0</v>
      </c>
      <c r="C27" s="19"/>
      <c r="D27" s="19"/>
      <c r="E27" s="20"/>
      <c r="F27" s="20">
        <f>SUM(F28:F30)</f>
        <v>0</v>
      </c>
    </row>
    <row r="28" spans="1:6" s="12" customFormat="1" ht="18" customHeight="1" x14ac:dyDescent="0.2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12</v>
      </c>
      <c r="B29" s="11">
        <f>SUM('[1]1ESF'!F72-'[1]1ESF'!G72)</f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13</v>
      </c>
      <c r="B30" s="11">
        <f>SUM('[1]1ESF'!F74-'[1]1ESF'!G74)</f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30" customHeight="1" x14ac:dyDescent="0.2">
      <c r="A32" s="18" t="s">
        <v>25</v>
      </c>
      <c r="B32" s="19"/>
      <c r="C32" s="19">
        <f>SUM(C34)</f>
        <v>132296881</v>
      </c>
      <c r="D32" s="19">
        <f>SUM(D33:D37)</f>
        <v>-23929477</v>
      </c>
      <c r="E32" s="20"/>
      <c r="F32" s="20">
        <f>SUM(F33:F37)</f>
        <v>108367404</v>
      </c>
    </row>
    <row r="33" spans="1:6" s="16" customFormat="1" ht="20.100000000000001" customHeight="1" x14ac:dyDescent="0.25">
      <c r="A33" s="10" t="s">
        <v>15</v>
      </c>
      <c r="B33" s="11"/>
      <c r="C33" s="11"/>
      <c r="D33" s="11">
        <f>SUM('[1]1ESF'!F78)</f>
        <v>222743965</v>
      </c>
      <c r="E33" s="11"/>
      <c r="F33" s="11">
        <f>SUM(D33)</f>
        <v>222743965</v>
      </c>
    </row>
    <row r="34" spans="1:6" s="12" customFormat="1" ht="15.75" customHeight="1" x14ac:dyDescent="0.2">
      <c r="A34" s="10" t="s">
        <v>16</v>
      </c>
      <c r="B34" s="11"/>
      <c r="C34" s="11">
        <f>SUM('[1]1ESF'!F80-'[1]1ESF'!G80)</f>
        <v>132296881</v>
      </c>
      <c r="D34" s="11">
        <f>-'[1]1ESF'!G78</f>
        <v>-337155921</v>
      </c>
      <c r="E34" s="11"/>
      <c r="F34" s="11">
        <f>SUM(C34:D34)</f>
        <v>-204859040</v>
      </c>
    </row>
    <row r="35" spans="1:6" s="12" customFormat="1" ht="12.75" x14ac:dyDescent="0.2">
      <c r="A35" s="10" t="s">
        <v>17</v>
      </c>
      <c r="B35" s="11"/>
      <c r="C35" s="11"/>
      <c r="D35" s="11">
        <f>SUM('[1]1ESF'!F82-'[1]1ESF'!G82)</f>
        <v>0</v>
      </c>
      <c r="E35" s="11"/>
      <c r="F35" s="11">
        <f>SUM(D35)</f>
        <v>0</v>
      </c>
    </row>
    <row r="36" spans="1:6" s="12" customFormat="1" ht="12.75" x14ac:dyDescent="0.2">
      <c r="A36" s="10" t="s">
        <v>18</v>
      </c>
      <c r="B36" s="11"/>
      <c r="C36" s="11"/>
      <c r="D36" s="11">
        <f>SUM('[1]1ESF'!F84-'[1]1ESF'!G84)</f>
        <v>90482479</v>
      </c>
      <c r="E36" s="11"/>
      <c r="F36" s="11">
        <f t="shared" ref="F36:F37" si="2">SUM(D36)</f>
        <v>90482479</v>
      </c>
    </row>
    <row r="37" spans="1:6" s="12" customFormat="1" ht="12.75" x14ac:dyDescent="0.2">
      <c r="A37" s="10" t="s">
        <v>19</v>
      </c>
      <c r="B37" s="11"/>
      <c r="C37" s="11"/>
      <c r="D37" s="11">
        <f>SUM('[1]1ESF'!F86-'[1]1ESF'!G86)</f>
        <v>0</v>
      </c>
      <c r="E37" s="11"/>
      <c r="F37" s="11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 x14ac:dyDescent="0.2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 x14ac:dyDescent="0.2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5"/>
      <c r="B43" s="26"/>
      <c r="C43" s="26"/>
      <c r="D43" s="26"/>
      <c r="E43" s="26"/>
      <c r="F43" s="26"/>
    </row>
    <row r="44" spans="1:6" s="12" customFormat="1" x14ac:dyDescent="0.2">
      <c r="A44" s="27" t="s">
        <v>27</v>
      </c>
      <c r="B44" s="28">
        <f>SUM(B25+B27)</f>
        <v>0</v>
      </c>
      <c r="C44" s="28">
        <f>SUM(C25+C32)</f>
        <v>452392614</v>
      </c>
      <c r="D44" s="28">
        <f>SUM(D25+D32)</f>
        <v>313226444</v>
      </c>
      <c r="E44" s="28">
        <f>SUM(E25+E39)</f>
        <v>0</v>
      </c>
      <c r="F44" s="28">
        <f t="shared" ref="F44" si="3">SUM(F25+F27+F32+F39)</f>
        <v>765619058</v>
      </c>
    </row>
    <row r="45" spans="1:6" s="12" customFormat="1" ht="8.1" customHeight="1" x14ac:dyDescent="0.2">
      <c r="A45" s="29"/>
      <c r="B45" s="30"/>
      <c r="C45" s="30"/>
      <c r="D45" s="30"/>
      <c r="E45" s="31"/>
      <c r="F45" s="31"/>
    </row>
    <row r="46" spans="1:6" s="12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2" customFormat="1" ht="12.75" x14ac:dyDescent="0.2"/>
    <row r="48" spans="1:6" s="12" customFormat="1" ht="12.75" x14ac:dyDescent="0.2">
      <c r="F48" s="36"/>
    </row>
    <row r="49" spans="6:6" s="12" customFormat="1" ht="12.75" x14ac:dyDescent="0.2"/>
    <row r="50" spans="6:6" s="12" customFormat="1" ht="12.75" x14ac:dyDescent="0.2">
      <c r="F50" s="36"/>
    </row>
    <row r="51" spans="6:6" s="12" customFormat="1" ht="12.75" x14ac:dyDescent="0.2"/>
    <row r="52" spans="6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1.3130314960629921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2024-04-05T18:01:34Z</dcterms:created>
  <dcterms:modified xsi:type="dcterms:W3CDTF">2024-04-05T18:01:35Z</dcterms:modified>
</cp:coreProperties>
</file>