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BE6AD33D-E5AD-4893-AE74-2F6064F75476}" xr6:coauthVersionLast="40" xr6:coauthVersionMax="40" xr10:uidLastSave="{00000000-0000-0000-0000-000000000000}"/>
  <bookViews>
    <workbookView xWindow="0" yWindow="0" windowWidth="25200" windowHeight="11775" xr2:uid="{68EE2A2F-C288-4F34-A760-F3EB6217DAF6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5" i="1"/>
  <c r="D70" i="1"/>
  <c r="D68" i="1"/>
  <c r="D66" i="1" s="1"/>
  <c r="E65" i="1"/>
  <c r="D63" i="1"/>
  <c r="D58" i="1" s="1"/>
  <c r="D61" i="1"/>
  <c r="E60" i="1"/>
  <c r="D60" i="1"/>
  <c r="E58" i="1"/>
  <c r="E72" i="1" s="1"/>
  <c r="D52" i="1"/>
  <c r="D49" i="1" s="1"/>
  <c r="D51" i="1"/>
  <c r="D50" i="1"/>
  <c r="E49" i="1"/>
  <c r="D47" i="1"/>
  <c r="D46" i="1"/>
  <c r="D45" i="1"/>
  <c r="E44" i="1"/>
  <c r="E54" i="1" s="1"/>
  <c r="D44" i="1"/>
  <c r="D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2" i="1" s="1"/>
  <c r="D25" i="1"/>
  <c r="D24" i="1"/>
  <c r="D23" i="1"/>
  <c r="E22" i="1"/>
  <c r="D20" i="1"/>
  <c r="D19" i="1"/>
  <c r="D18" i="1"/>
  <c r="D17" i="1"/>
  <c r="D16" i="1"/>
  <c r="D15" i="1"/>
  <c r="D14" i="1"/>
  <c r="D10" i="1" s="1"/>
  <c r="D40" i="1" s="1"/>
  <c r="D13" i="1"/>
  <c r="D12" i="1"/>
  <c r="D11" i="1"/>
  <c r="E10" i="1"/>
  <c r="E40" i="1" s="1"/>
  <c r="E74" i="1" s="1"/>
  <c r="A4" i="1"/>
  <c r="D65" i="1" l="1"/>
  <c r="D72" i="1" s="1"/>
  <c r="D74" i="1" s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<sst xmlns="http://schemas.openxmlformats.org/spreadsheetml/2006/main" count="63" uniqueCount="55">
  <si>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</si>
  <si>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Y FIDEICOMISOS NO EMPRESARIALES Y NO FINANCIEROS</t>
  </si>
  <si>
    <t>ESTADO DE FLUJOS DE EFECTIVO CONSOLIDADO</t>
  </si>
  <si>
    <t>( Cifras en Pesos )</t>
  </si>
  <si>
    <t>CONCEPTO</t>
  </si>
  <si>
    <t>2023</t>
  </si>
  <si>
    <t>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</si>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</sst>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8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8" fillId="0" borderId="0" xfId="1" applyNumberFormat="1" applyFont="1" applyAlignment="1">
      <alignment vertical="top"/>
    </xf>
    <xf numFmtId="164" fontId="20" fillId="0" borderId="0" xfId="1" applyNumberFormat="1" applyFont="1" applyAlignment="1">
      <alignment horizontal="right" vertical="center"/>
    </xf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</cellXfs>
  <cellStyles count="4">
    <cellStyle name="Normal" xfId="0" builtinId="0"/>
    <cellStyle name="Normal 17" xfId="3" xr:uid="{A7796D58-FD0C-4F09-BC57-B23669A5CA89}"/>
    <cellStyle name="Normal 2 2" xfId="2" xr:uid="{06B13861-7F3A-4B8F-B5AF-FA213D2870C0}"/>
    <cellStyle name="Normal 3 2 2 2 3" xfId="1" xr:uid="{F0D14307-A9E3-43AE-A01D-F459D3389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Dic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6%20Entidades%201/ARCH.%20VINCULADOS%20(ENTIDADES1)%20Dic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3930992820</v>
          </cell>
          <cell r="C14">
            <v>5308399116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332953717</v>
          </cell>
        </row>
        <row r="20">
          <cell r="D20">
            <v>21416009</v>
          </cell>
        </row>
        <row r="22">
          <cell r="D22">
            <v>38288987244</v>
          </cell>
        </row>
        <row r="24">
          <cell r="D24">
            <v>57750252</v>
          </cell>
        </row>
        <row r="37">
          <cell r="D37">
            <v>16430881818</v>
          </cell>
        </row>
        <row r="38">
          <cell r="D38">
            <v>3979231976</v>
          </cell>
        </row>
        <row r="39">
          <cell r="D39">
            <v>11152841358</v>
          </cell>
        </row>
        <row r="41">
          <cell r="D41">
            <v>2861998</v>
          </cell>
        </row>
        <row r="42">
          <cell r="D42">
            <v>0</v>
          </cell>
        </row>
        <row r="43">
          <cell r="D43">
            <v>233733612</v>
          </cell>
        </row>
        <row r="44">
          <cell r="D44">
            <v>425884665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1754781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575045772</v>
          </cell>
        </row>
      </sheetData>
      <sheetData sheetId="2"/>
      <sheetData sheetId="3">
        <row r="4">
          <cell r="A4" t="str">
            <v>DEL 1 DE ENERO AL 31 DE DICIEMBRE DE 2023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236613170</v>
          </cell>
          <cell r="O12">
            <v>989769138</v>
          </cell>
        </row>
        <row r="20">
          <cell r="F20">
            <v>854145</v>
          </cell>
          <cell r="G20">
            <v>35128139</v>
          </cell>
        </row>
        <row r="21">
          <cell r="N21">
            <v>0</v>
          </cell>
          <cell r="O21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F28">
            <v>0</v>
          </cell>
          <cell r="G28">
            <v>116278763</v>
          </cell>
          <cell r="N28">
            <v>0</v>
          </cell>
          <cell r="O28">
            <v>0</v>
          </cell>
        </row>
        <row r="31">
          <cell r="N31">
            <v>76315323</v>
          </cell>
          <cell r="O31">
            <v>241</v>
          </cell>
        </row>
        <row r="34">
          <cell r="F34">
            <v>0</v>
          </cell>
          <cell r="G34">
            <v>44343</v>
          </cell>
        </row>
        <row r="38">
          <cell r="F38">
            <v>0</v>
          </cell>
          <cell r="G38">
            <v>74044948</v>
          </cell>
        </row>
        <row r="39"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</row>
        <row r="42">
          <cell r="F42">
            <v>0</v>
          </cell>
          <cell r="G42">
            <v>77696871</v>
          </cell>
        </row>
        <row r="43">
          <cell r="N43">
            <v>1161509</v>
          </cell>
          <cell r="O43">
            <v>14654339</v>
          </cell>
        </row>
        <row r="53">
          <cell r="F53">
            <v>94165409</v>
          </cell>
          <cell r="G53">
            <v>0</v>
          </cell>
        </row>
        <row r="54">
          <cell r="N54">
            <v>0</v>
          </cell>
          <cell r="O54">
            <v>444911425</v>
          </cell>
        </row>
        <row r="58">
          <cell r="F58">
            <v>330275139</v>
          </cell>
          <cell r="G58">
            <v>2968579</v>
          </cell>
          <cell r="N58">
            <v>0</v>
          </cell>
          <cell r="O58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F64">
            <v>9320371</v>
          </cell>
          <cell r="G64">
            <v>1773145354</v>
          </cell>
        </row>
        <row r="65">
          <cell r="N65">
            <v>0</v>
          </cell>
          <cell r="O65">
            <v>1073315808</v>
          </cell>
        </row>
        <row r="69">
          <cell r="N69">
            <v>31457</v>
          </cell>
          <cell r="O69">
            <v>272910238</v>
          </cell>
        </row>
        <row r="71">
          <cell r="F71">
            <v>0</v>
          </cell>
          <cell r="G71">
            <v>754938197</v>
          </cell>
        </row>
        <row r="76">
          <cell r="N76">
            <v>0</v>
          </cell>
          <cell r="O76">
            <v>11670626</v>
          </cell>
        </row>
        <row r="80">
          <cell r="F80">
            <v>0</v>
          </cell>
          <cell r="G80">
            <v>4488231</v>
          </cell>
        </row>
        <row r="86">
          <cell r="F86">
            <v>46623069</v>
          </cell>
          <cell r="G86">
            <v>0</v>
          </cell>
        </row>
        <row r="91">
          <cell r="F91">
            <v>901912082</v>
          </cell>
          <cell r="G91">
            <v>0</v>
          </cell>
          <cell r="N91">
            <v>0</v>
          </cell>
          <cell r="O91">
            <v>0</v>
          </cell>
        </row>
        <row r="94">
          <cell r="N94">
            <v>9534202</v>
          </cell>
          <cell r="O94">
            <v>0</v>
          </cell>
        </row>
        <row r="97">
          <cell r="N97">
            <v>0</v>
          </cell>
          <cell r="O97">
            <v>149949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54696437</v>
          </cell>
        </row>
        <row r="103">
          <cell r="N103">
            <v>0</v>
          </cell>
          <cell r="O103">
            <v>3892423774</v>
          </cell>
        </row>
        <row r="106">
          <cell r="N106">
            <v>585521176</v>
          </cell>
          <cell r="O106">
            <v>0</v>
          </cell>
        </row>
        <row r="109">
          <cell r="N109">
            <v>24623918</v>
          </cell>
          <cell r="O109">
            <v>0</v>
          </cell>
        </row>
        <row r="114">
          <cell r="N114">
            <v>6892</v>
          </cell>
          <cell r="O114">
            <v>0</v>
          </cell>
        </row>
        <row r="118">
          <cell r="N118">
            <v>0</v>
          </cell>
          <cell r="O118">
            <v>0</v>
          </cell>
        </row>
        <row r="122">
          <cell r="N122">
            <v>0</v>
          </cell>
          <cell r="O122">
            <v>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2023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976DA-2828-4BBE-B324-DD6009DB0675}">
  <sheetPr>
    <tabColor theme="0" tint="-0.14999847407452621"/>
    <pageSetUpPr fitToPage="1"/>
  </sheetPr>
  <dimension ref="A1:G91"/>
  <sheetViews>
    <sheetView showGridLines="0" tabSelected="1" topLeftCell="A7" workbookViewId="0">
      <selection sqref="A1:L2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6" style="3" customWidth="1"/>
    <col min="4" max="5" width="22.7109375" style="3" customWidth="1"/>
    <col min="6" max="7" width="11.42578125" style="49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31 DE DICIEMBRE DE 2023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1" customFormat="1" ht="18.75" customHeight="1" x14ac:dyDescent="0.25">
      <c r="A6" s="6" t="s">
        <v>4</v>
      </c>
      <c r="B6" s="7"/>
      <c r="C6" s="7"/>
      <c r="D6" s="8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</row>
    <row r="10" spans="1:6" s="2" customFormat="1" ht="12.75" x14ac:dyDescent="0.2">
      <c r="A10" s="18"/>
      <c r="B10" s="18" t="s">
        <v>8</v>
      </c>
      <c r="C10" s="18"/>
      <c r="D10" s="19">
        <f>SUM(D11:D20)</f>
        <v>38701107222</v>
      </c>
      <c r="E10" s="19">
        <f>SUM(E11:E20)</f>
        <v>33217382621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0</v>
      </c>
      <c r="E11" s="21">
        <v>0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0</v>
      </c>
      <c r="E12" s="21">
        <v>0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0</v>
      </c>
      <c r="E14" s="21">
        <v>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0</v>
      </c>
      <c r="E15" s="21">
        <v>0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0</v>
      </c>
      <c r="E16" s="21">
        <v>0</v>
      </c>
    </row>
    <row r="17" spans="1:5" s="2" customFormat="1" ht="12.75" x14ac:dyDescent="0.2">
      <c r="A17" s="20"/>
      <c r="B17" s="20"/>
      <c r="C17" s="20" t="s">
        <v>15</v>
      </c>
      <c r="D17" s="21">
        <f>SUM('[1]2EA'!D17)</f>
        <v>332953717</v>
      </c>
      <c r="E17" s="21">
        <v>40317301</v>
      </c>
    </row>
    <row r="18" spans="1:5" s="2" customFormat="1" ht="12.75" customHeight="1" x14ac:dyDescent="0.2">
      <c r="A18" s="22"/>
      <c r="B18" s="22"/>
      <c r="C18" s="23" t="s">
        <v>16</v>
      </c>
      <c r="D18" s="21">
        <f>SUM('[1]2EA'!D20)</f>
        <v>21416009</v>
      </c>
      <c r="E18" s="24">
        <v>23601323</v>
      </c>
    </row>
    <row r="19" spans="1:5" s="2" customFormat="1" ht="12.75" x14ac:dyDescent="0.2">
      <c r="A19" s="22"/>
      <c r="B19" s="22"/>
      <c r="C19" s="20" t="s">
        <v>17</v>
      </c>
      <c r="D19" s="21">
        <f>SUM('[1]2EA'!D22)</f>
        <v>38288987244</v>
      </c>
      <c r="E19" s="24">
        <v>33106781659</v>
      </c>
    </row>
    <row r="20" spans="1:5" s="25" customFormat="1" ht="12.75" x14ac:dyDescent="0.2">
      <c r="A20" s="22"/>
      <c r="B20" s="22"/>
      <c r="C20" s="20" t="s">
        <v>18</v>
      </c>
      <c r="D20" s="21">
        <f>SUM('[1]2EA'!D24)</f>
        <v>57750252</v>
      </c>
      <c r="E20" s="21">
        <v>46682338</v>
      </c>
    </row>
    <row r="21" spans="1:5" s="2" customFormat="1" ht="5.25" customHeight="1" x14ac:dyDescent="0.2">
      <c r="A21" s="22"/>
      <c r="B21" s="22"/>
      <c r="C21" s="22"/>
      <c r="D21" s="21"/>
      <c r="E21" s="21"/>
    </row>
    <row r="22" spans="1:5" s="2" customFormat="1" ht="12.75" x14ac:dyDescent="0.2">
      <c r="A22" s="18"/>
      <c r="B22" s="18" t="s">
        <v>19</v>
      </c>
      <c r="C22" s="18"/>
      <c r="D22" s="19">
        <f>SUM(D23:D38)</f>
        <v>32802235980</v>
      </c>
      <c r="E22" s="19">
        <f>SUM(E23:E38)</f>
        <v>29324958847</v>
      </c>
    </row>
    <row r="23" spans="1:5" s="10" customFormat="1" ht="12.75" x14ac:dyDescent="0.25">
      <c r="A23" s="22"/>
      <c r="B23" s="22"/>
      <c r="C23" s="20" t="s">
        <v>20</v>
      </c>
      <c r="D23" s="24">
        <f>SUM('[1]2EA'!D37)</f>
        <v>16430881818</v>
      </c>
      <c r="E23" s="24">
        <v>12280644545</v>
      </c>
    </row>
    <row r="24" spans="1:5" s="10" customFormat="1" ht="12.75" x14ac:dyDescent="0.25">
      <c r="A24" s="22"/>
      <c r="B24" s="22"/>
      <c r="C24" s="20" t="s">
        <v>21</v>
      </c>
      <c r="D24" s="24">
        <f>SUM('[1]2EA'!D38)</f>
        <v>3979231976</v>
      </c>
      <c r="E24" s="24">
        <v>4103085781</v>
      </c>
    </row>
    <row r="25" spans="1:5" s="10" customFormat="1" ht="12.75" x14ac:dyDescent="0.25">
      <c r="A25" s="22"/>
      <c r="B25" s="22"/>
      <c r="C25" s="20" t="s">
        <v>22</v>
      </c>
      <c r="D25" s="24">
        <f>SUM('[1]2EA'!D39)</f>
        <v>11152841358</v>
      </c>
      <c r="E25" s="24">
        <v>6882942467</v>
      </c>
    </row>
    <row r="26" spans="1:5" s="2" customFormat="1" ht="12.75" x14ac:dyDescent="0.2">
      <c r="A26" s="26"/>
      <c r="B26" s="26"/>
      <c r="C26" s="20" t="s">
        <v>23</v>
      </c>
      <c r="D26" s="21">
        <f>SUM('[1]2EA'!D41)</f>
        <v>2861998</v>
      </c>
      <c r="E26" s="21">
        <v>5151679102</v>
      </c>
    </row>
    <row r="27" spans="1:5" s="2" customFormat="1" ht="12.75" x14ac:dyDescent="0.2">
      <c r="A27" s="26"/>
      <c r="B27" s="26"/>
      <c r="C27" s="20" t="s">
        <v>24</v>
      </c>
      <c r="D27" s="21">
        <f>SUM('[1]2EA'!D42)</f>
        <v>0</v>
      </c>
      <c r="E27" s="21">
        <v>0</v>
      </c>
    </row>
    <row r="28" spans="1:5" s="2" customFormat="1" ht="12.75" x14ac:dyDescent="0.2">
      <c r="A28" s="26"/>
      <c r="B28" s="26"/>
      <c r="C28" s="20" t="s">
        <v>25</v>
      </c>
      <c r="D28" s="21">
        <f>SUM('[1]2EA'!D43)</f>
        <v>233733612</v>
      </c>
      <c r="E28" s="21">
        <v>121028201</v>
      </c>
    </row>
    <row r="29" spans="1:5" s="2" customFormat="1" ht="12.75" x14ac:dyDescent="0.2">
      <c r="A29" s="26"/>
      <c r="B29" s="26"/>
      <c r="C29" s="20" t="s">
        <v>26</v>
      </c>
      <c r="D29" s="21">
        <f>SUM('[1]2EA'!D44)</f>
        <v>425884665</v>
      </c>
      <c r="E29" s="21">
        <v>361417620</v>
      </c>
    </row>
    <row r="30" spans="1:5" s="2" customFormat="1" ht="12.75" x14ac:dyDescent="0.2">
      <c r="A30" s="26"/>
      <c r="B30" s="26"/>
      <c r="C30" s="20" t="s">
        <v>27</v>
      </c>
      <c r="D30" s="21">
        <f>SUM('[1]2EA'!D45)</f>
        <v>0</v>
      </c>
      <c r="E30" s="21">
        <v>0</v>
      </c>
    </row>
    <row r="31" spans="1:5" s="2" customFormat="1" ht="12.75" x14ac:dyDescent="0.2">
      <c r="A31" s="26"/>
      <c r="B31" s="26"/>
      <c r="C31" s="27" t="s">
        <v>28</v>
      </c>
      <c r="D31" s="21">
        <f>SUM('[1]2EA'!D46)</f>
        <v>0</v>
      </c>
      <c r="E31" s="21">
        <v>0</v>
      </c>
    </row>
    <row r="32" spans="1:5" s="2" customFormat="1" ht="12.75" customHeight="1" x14ac:dyDescent="0.2">
      <c r="A32" s="26"/>
      <c r="B32" s="26"/>
      <c r="C32" s="27" t="s">
        <v>29</v>
      </c>
      <c r="D32" s="21">
        <f>SUM('[1]2EA'!D47)</f>
        <v>0</v>
      </c>
      <c r="E32" s="21">
        <v>0</v>
      </c>
    </row>
    <row r="33" spans="1:6" s="2" customFormat="1" ht="12.75" customHeight="1" x14ac:dyDescent="0.2">
      <c r="A33" s="26"/>
      <c r="B33" s="26"/>
      <c r="C33" s="27" t="s">
        <v>30</v>
      </c>
      <c r="D33" s="21">
        <f>SUM('[1]2EA'!D48)</f>
        <v>1754781</v>
      </c>
      <c r="E33" s="21">
        <v>0</v>
      </c>
    </row>
    <row r="34" spans="1:6" s="2" customFormat="1" ht="12.75" customHeight="1" x14ac:dyDescent="0.2">
      <c r="A34" s="26"/>
      <c r="B34" s="26"/>
      <c r="C34" s="27" t="s">
        <v>31</v>
      </c>
      <c r="D34" s="21">
        <f>SUM('[1]2EA'!D49)</f>
        <v>0</v>
      </c>
      <c r="E34" s="21">
        <v>0</v>
      </c>
    </row>
    <row r="35" spans="1:6" s="2" customFormat="1" ht="12.75" x14ac:dyDescent="0.2">
      <c r="A35" s="26"/>
      <c r="B35" s="26"/>
      <c r="C35" s="20" t="s">
        <v>32</v>
      </c>
      <c r="D35" s="21">
        <f>SUM('[1]2EA'!D51)</f>
        <v>0</v>
      </c>
      <c r="E35" s="21">
        <v>0</v>
      </c>
    </row>
    <row r="36" spans="1:6" s="2" customFormat="1" ht="12.75" x14ac:dyDescent="0.2">
      <c r="A36" s="26"/>
      <c r="B36" s="26"/>
      <c r="C36" s="20" t="s">
        <v>33</v>
      </c>
      <c r="D36" s="21">
        <f>SUM('[1]2EA'!D52)</f>
        <v>0</v>
      </c>
      <c r="E36" s="21">
        <v>0</v>
      </c>
    </row>
    <row r="37" spans="1:6" s="2" customFormat="1" ht="12.75" customHeight="1" x14ac:dyDescent="0.2">
      <c r="A37" s="26"/>
      <c r="B37" s="26"/>
      <c r="C37" s="20" t="s">
        <v>34</v>
      </c>
      <c r="D37" s="21">
        <f>SUM('[1]2EA'!D53)</f>
        <v>0</v>
      </c>
      <c r="E37" s="21">
        <v>0</v>
      </c>
    </row>
    <row r="38" spans="1:6" s="2" customFormat="1" ht="12.75" x14ac:dyDescent="0.2">
      <c r="A38" s="28"/>
      <c r="B38" s="28"/>
      <c r="C38" s="29" t="s">
        <v>35</v>
      </c>
      <c r="D38" s="21">
        <f>SUM('[1]2EA'!D60)</f>
        <v>575045772</v>
      </c>
      <c r="E38" s="21">
        <v>424161131</v>
      </c>
    </row>
    <row r="39" spans="1:6" s="3" customFormat="1" ht="5.0999999999999996" customHeight="1" x14ac:dyDescent="0.25">
      <c r="A39" s="12"/>
      <c r="B39" s="12"/>
      <c r="C39" s="12"/>
      <c r="D39" s="13"/>
      <c r="E39" s="13"/>
    </row>
    <row r="40" spans="1:6" s="3" customFormat="1" x14ac:dyDescent="0.25">
      <c r="A40" s="14" t="s">
        <v>36</v>
      </c>
      <c r="B40" s="15"/>
      <c r="C40" s="15"/>
      <c r="D40" s="30">
        <f>SUM(D10-D22)</f>
        <v>5898871242</v>
      </c>
      <c r="E40" s="30">
        <f>SUM(E10-E22)</f>
        <v>3892423774</v>
      </c>
      <c r="F40" s="31"/>
    </row>
    <row r="41" spans="1:6" s="3" customFormat="1" x14ac:dyDescent="0.25">
      <c r="A41" s="17"/>
      <c r="B41" s="17"/>
      <c r="C41" s="17"/>
      <c r="D41" s="13"/>
      <c r="E41" s="13"/>
    </row>
    <row r="42" spans="1:6" s="2" customFormat="1" x14ac:dyDescent="0.2">
      <c r="A42" s="14" t="s">
        <v>37</v>
      </c>
      <c r="B42" s="15"/>
      <c r="C42" s="15"/>
      <c r="D42" s="16"/>
      <c r="E42" s="16"/>
    </row>
    <row r="43" spans="1:6" s="2" customFormat="1" x14ac:dyDescent="0.2">
      <c r="A43" s="32"/>
      <c r="B43" s="22"/>
      <c r="C43" s="22"/>
      <c r="D43" s="33"/>
      <c r="E43" s="33"/>
    </row>
    <row r="44" spans="1:6" s="2" customFormat="1" ht="12.75" x14ac:dyDescent="0.2">
      <c r="A44" s="18"/>
      <c r="B44" s="18" t="s">
        <v>8</v>
      </c>
      <c r="C44" s="18"/>
      <c r="D44" s="19">
        <f>SUM(D45:D47)</f>
        <v>2002836403</v>
      </c>
      <c r="E44" s="19">
        <f>SUM(E45:E47)</f>
        <v>4430247447</v>
      </c>
    </row>
    <row r="45" spans="1:6" s="2" customFormat="1" ht="12.75" x14ac:dyDescent="0.2">
      <c r="A45" s="20"/>
      <c r="B45" s="20"/>
      <c r="C45" s="20" t="s">
        <v>38</v>
      </c>
      <c r="D45" s="21">
        <f>SUM('[2]MATRIZ FLUJO EFECTIVO'!F64)</f>
        <v>9320371</v>
      </c>
      <c r="E45" s="21">
        <v>864926344</v>
      </c>
      <c r="F45" s="34"/>
    </row>
    <row r="46" spans="1:6" s="2" customFormat="1" ht="12.75" x14ac:dyDescent="0.2">
      <c r="A46" s="20"/>
      <c r="B46" s="20"/>
      <c r="C46" s="20" t="s">
        <v>39</v>
      </c>
      <c r="D46" s="21">
        <f>SUM('[2]MATRIZ FLUJO EFECTIVO'!F71)</f>
        <v>0</v>
      </c>
      <c r="E46" s="21">
        <v>1194450663</v>
      </c>
      <c r="F46" s="34"/>
    </row>
    <row r="47" spans="1:6" s="2" customFormat="1" ht="12.75" x14ac:dyDescent="0.2">
      <c r="A47" s="20"/>
      <c r="B47" s="20"/>
      <c r="C47" s="20" t="s">
        <v>40</v>
      </c>
      <c r="D47" s="21">
        <f>SUM('[2]MATRIZ FLUJO EFECTIVO'!F20+'[2]MATRIZ FLUJO EFECTIVO'!F28+'[2]MATRIZ FLUJO EFECTIVO'!F34+'[2]MATRIZ FLUJO EFECTIVO'!F38+'[2]MATRIZ FLUJO EFECTIVO'!F40+'[2]MATRIZ FLUJO EFECTIVO'!F42+'[2]MATRIZ FLUJO EFECTIVO'!F53+'[2]MATRIZ FLUJO EFECTIVO'!F58+'[2]MATRIZ FLUJO EFECTIVO'!F80+'[2]MATRIZ FLUJO EFECTIVO'!F86+'[2]MATRIZ FLUJO EFECTIVO'!F91+'[2]MATRIZ FLUJO EFECTIVO'!F98+'[2]MATRIZ FLUJO EFECTIVO'!F100+'[2]MATRIZ FLUJO EFECTIVO'!N91+'[2]MATRIZ FLUJO EFECTIVO'!N94+'[2]MATRIZ FLUJO EFECTIVO'!N97+'[2]MATRIZ FLUJO EFECTIVO'!N103+'[2]MATRIZ FLUJO EFECTIVO'!N106+'[2]MATRIZ FLUJO EFECTIVO'!N109+'[2]MATRIZ FLUJO EFECTIVO'!N114+'[2]MATRIZ FLUJO EFECTIVO'!N118+'[2]MATRIZ FLUJO EFECTIVO'!N122)</f>
        <v>1993516032</v>
      </c>
      <c r="E47" s="21">
        <v>2370870440</v>
      </c>
      <c r="F47" s="34"/>
    </row>
    <row r="48" spans="1:6" s="2" customFormat="1" ht="5.0999999999999996" customHeight="1" x14ac:dyDescent="0.2">
      <c r="A48" s="26"/>
      <c r="B48" s="26"/>
      <c r="C48" s="26"/>
      <c r="D48" s="21"/>
      <c r="E48" s="21"/>
    </row>
    <row r="49" spans="1:6" s="2" customFormat="1" ht="12.75" x14ac:dyDescent="0.2">
      <c r="A49" s="18"/>
      <c r="B49" s="18" t="s">
        <v>19</v>
      </c>
      <c r="C49" s="18"/>
      <c r="D49" s="19">
        <f>SUM(D50:D52)</f>
        <v>6786003585</v>
      </c>
      <c r="E49" s="19">
        <f>SUM(E50:E52)</f>
        <v>5832113115</v>
      </c>
    </row>
    <row r="50" spans="1:6" s="2" customFormat="1" ht="12.75" x14ac:dyDescent="0.2">
      <c r="A50" s="20"/>
      <c r="B50" s="20"/>
      <c r="C50" s="20" t="s">
        <v>38</v>
      </c>
      <c r="D50" s="21">
        <f>SUM('[2]MATRIZ FLUJO EFECTIVO'!G64)</f>
        <v>1773145354</v>
      </c>
      <c r="E50" s="21">
        <v>140006331</v>
      </c>
    </row>
    <row r="51" spans="1:6" s="2" customFormat="1" ht="12.75" x14ac:dyDescent="0.2">
      <c r="A51" s="20"/>
      <c r="B51" s="20"/>
      <c r="C51" s="20" t="s">
        <v>39</v>
      </c>
      <c r="D51" s="21">
        <f>SUM('[2]MATRIZ FLUJO EFECTIVO'!G71)</f>
        <v>754938197</v>
      </c>
      <c r="E51" s="21">
        <v>15547035</v>
      </c>
    </row>
    <row r="52" spans="1:6" s="2" customFormat="1" ht="12.75" x14ac:dyDescent="0.2">
      <c r="A52" s="20"/>
      <c r="B52" s="20"/>
      <c r="C52" s="20" t="s">
        <v>41</v>
      </c>
      <c r="D52" s="21">
        <f>SUM('[2]MATRIZ FLUJO EFECTIVO'!G20+'[2]MATRIZ FLUJO EFECTIVO'!G28+'[2]MATRIZ FLUJO EFECTIVO'!G34+'[2]MATRIZ FLUJO EFECTIVO'!G38+'[2]MATRIZ FLUJO EFECTIVO'!G40+'[2]MATRIZ FLUJO EFECTIVO'!G42+'[2]MATRIZ FLUJO EFECTIVO'!G53+'[2]MATRIZ FLUJO EFECTIVO'!G58+'[2]MATRIZ FLUJO EFECTIVO'!G80+'[2]MATRIZ FLUJO EFECTIVO'!G86+'[2]MATRIZ FLUJO EFECTIVO'!G91+'[2]MATRIZ FLUJO EFECTIVO'!G98+'[2]MATRIZ FLUJO EFECTIVO'!G100+'[2]MATRIZ FLUJO EFECTIVO'!O91+'[2]MATRIZ FLUJO EFECTIVO'!O94+'[2]MATRIZ FLUJO EFECTIVO'!O97+'[2]MATRIZ FLUJO EFECTIVO'!O103+'[2]MATRIZ FLUJO EFECTIVO'!O106+'[2]MATRIZ FLUJO EFECTIVO'!O109+'[2]MATRIZ FLUJO EFECTIVO'!O114+'[2]MATRIZ FLUJO EFECTIVO'!O118+'[2]MATRIZ FLUJO EFECTIVO'!O122)</f>
        <v>4257920034</v>
      </c>
      <c r="E52" s="21">
        <v>5676559749</v>
      </c>
    </row>
    <row r="53" spans="1:6" s="3" customFormat="1" ht="5.0999999999999996" customHeight="1" x14ac:dyDescent="0.25">
      <c r="A53" s="35"/>
      <c r="B53" s="35"/>
      <c r="C53" s="35"/>
      <c r="D53" s="13"/>
      <c r="E53" s="13"/>
    </row>
    <row r="54" spans="1:6" s="3" customFormat="1" x14ac:dyDescent="0.25">
      <c r="A54" s="14" t="s">
        <v>42</v>
      </c>
      <c r="B54" s="15"/>
      <c r="C54" s="15"/>
      <c r="D54" s="30">
        <f>SUM(D44-D49)</f>
        <v>-4783167182</v>
      </c>
      <c r="E54" s="30">
        <f>SUM(E44-E49)</f>
        <v>-1401865668</v>
      </c>
      <c r="F54" s="31"/>
    </row>
    <row r="55" spans="1:6" s="3" customFormat="1" x14ac:dyDescent="0.25">
      <c r="A55" s="12"/>
      <c r="B55" s="12"/>
      <c r="C55" s="12"/>
      <c r="D55" s="13"/>
      <c r="E55" s="13"/>
    </row>
    <row r="56" spans="1:6" s="2" customFormat="1" x14ac:dyDescent="0.2">
      <c r="A56" s="14" t="s">
        <v>43</v>
      </c>
      <c r="B56" s="15"/>
      <c r="C56" s="15"/>
      <c r="D56" s="16"/>
      <c r="E56" s="16"/>
    </row>
    <row r="57" spans="1:6" s="2" customFormat="1" x14ac:dyDescent="0.2">
      <c r="A57" s="32"/>
      <c r="B57" s="22"/>
      <c r="C57" s="22"/>
      <c r="D57" s="21"/>
      <c r="E57" s="21"/>
    </row>
    <row r="58" spans="1:6" s="2" customFormat="1" ht="12.75" x14ac:dyDescent="0.2">
      <c r="A58" s="18"/>
      <c r="B58" s="18" t="s">
        <v>8</v>
      </c>
      <c r="C58" s="18"/>
      <c r="D58" s="19">
        <f>SUM(D60,D63)</f>
        <v>314121459</v>
      </c>
      <c r="E58" s="19">
        <f>SUM(E60,E63)</f>
        <v>1265106184</v>
      </c>
    </row>
    <row r="59" spans="1:6" s="2" customFormat="1" ht="5.0999999999999996" customHeight="1" x14ac:dyDescent="0.2">
      <c r="B59" s="22"/>
      <c r="C59" s="22"/>
      <c r="D59" s="36"/>
      <c r="E59" s="36"/>
    </row>
    <row r="60" spans="1:6" s="2" customFormat="1" ht="12.75" x14ac:dyDescent="0.2">
      <c r="B60" s="20"/>
      <c r="C60" s="20" t="s">
        <v>44</v>
      </c>
      <c r="D60" s="36">
        <f>SUM(D61:D62)</f>
        <v>0</v>
      </c>
      <c r="E60" s="36">
        <f>SUM(E61:E62)</f>
        <v>0</v>
      </c>
    </row>
    <row r="61" spans="1:6" s="2" customFormat="1" ht="12.75" x14ac:dyDescent="0.2">
      <c r="B61" s="22"/>
      <c r="C61" s="20" t="s">
        <v>45</v>
      </c>
      <c r="D61" s="21">
        <f>SUM('[2]MATRIZ FLUJO EFECTIVO'!N25+'[2]MATRIZ FLUJO EFECTIVO'!N62-'[2]MATRIZ FLUJO EFECTIVO'!O25-'[2]MATRIZ FLUJO EFECTIVO'!O62)</f>
        <v>0</v>
      </c>
      <c r="E61" s="21">
        <v>0</v>
      </c>
    </row>
    <row r="62" spans="1:6" s="2" customFormat="1" ht="12.75" x14ac:dyDescent="0.2">
      <c r="B62" s="22"/>
      <c r="C62" s="20" t="s">
        <v>46</v>
      </c>
      <c r="D62" s="21">
        <v>0</v>
      </c>
      <c r="E62" s="21">
        <v>0</v>
      </c>
    </row>
    <row r="63" spans="1:6" s="2" customFormat="1" ht="12.75" x14ac:dyDescent="0.2">
      <c r="B63" s="20"/>
      <c r="C63" s="20" t="s">
        <v>47</v>
      </c>
      <c r="D63" s="21">
        <f>SUM('[2]MATRIZ FLUJO EFECTIVO'!N12+'[2]MATRIZ FLUJO EFECTIVO'!N21+'[2]MATRIZ FLUJO EFECTIVO'!N26+'[2]MATRIZ FLUJO EFECTIVO'!N28+'[2]MATRIZ FLUJO EFECTIVO'!N31+'[2]MATRIZ FLUJO EFECTIVO'!N39+'[2]MATRIZ FLUJO EFECTIVO'!N43+'[2]MATRIZ FLUJO EFECTIVO'!N54+'[2]MATRIZ FLUJO EFECTIVO'!N58+'[2]MATRIZ FLUJO EFECTIVO'!N63+'[2]MATRIZ FLUJO EFECTIVO'!N65+'[2]MATRIZ FLUJO EFECTIVO'!N69+'[2]MATRIZ FLUJO EFECTIVO'!N76)</f>
        <v>314121459</v>
      </c>
      <c r="E63" s="21">
        <v>1265106184</v>
      </c>
    </row>
    <row r="64" spans="1:6" s="2" customFormat="1" ht="5.0999999999999996" customHeight="1" x14ac:dyDescent="0.2">
      <c r="B64" s="22"/>
      <c r="C64" s="22"/>
      <c r="D64" s="21"/>
      <c r="E64" s="21"/>
    </row>
    <row r="65" spans="1:7" s="2" customFormat="1" ht="12.75" x14ac:dyDescent="0.2">
      <c r="A65" s="18"/>
      <c r="B65" s="18" t="s">
        <v>19</v>
      </c>
      <c r="C65" s="18"/>
      <c r="D65" s="19">
        <f>SUM(D67:D70)</f>
        <v>2807231815</v>
      </c>
      <c r="E65" s="19">
        <f>SUM(E67:E70)</f>
        <v>2167589057</v>
      </c>
    </row>
    <row r="66" spans="1:7" s="2" customFormat="1" ht="12.75" x14ac:dyDescent="0.2">
      <c r="A66" s="20"/>
      <c r="C66" s="20" t="s">
        <v>48</v>
      </c>
      <c r="D66" s="36">
        <f>SUM(D68:D68)</f>
        <v>0</v>
      </c>
      <c r="E66" s="36">
        <v>0</v>
      </c>
    </row>
    <row r="67" spans="1:7" s="2" customFormat="1" ht="5.0999999999999996" customHeight="1" x14ac:dyDescent="0.2">
      <c r="A67" s="20"/>
      <c r="B67" s="20"/>
      <c r="C67" s="20"/>
      <c r="D67" s="36"/>
      <c r="E67" s="36"/>
    </row>
    <row r="68" spans="1:7" s="2" customFormat="1" ht="12.75" x14ac:dyDescent="0.2">
      <c r="A68" s="22"/>
      <c r="B68" s="22"/>
      <c r="C68" s="20" t="s">
        <v>45</v>
      </c>
      <c r="D68" s="21">
        <f>SUM('[1]2EA'!D54)</f>
        <v>0</v>
      </c>
      <c r="E68" s="21">
        <v>0</v>
      </c>
    </row>
    <row r="69" spans="1:7" s="2" customFormat="1" ht="12.75" x14ac:dyDescent="0.2">
      <c r="B69" s="22"/>
      <c r="C69" s="20" t="s">
        <v>46</v>
      </c>
      <c r="D69" s="21">
        <v>0</v>
      </c>
      <c r="E69" s="21">
        <v>0</v>
      </c>
    </row>
    <row r="70" spans="1:7" s="2" customFormat="1" ht="12.75" x14ac:dyDescent="0.2">
      <c r="A70" s="20"/>
      <c r="B70" s="20"/>
      <c r="C70" s="20" t="s">
        <v>49</v>
      </c>
      <c r="D70" s="21">
        <f>SUM('[2]MATRIZ FLUJO EFECTIVO'!O12+'[2]MATRIZ FLUJO EFECTIVO'!O21+'[2]MATRIZ FLUJO EFECTIVO'!O26+'[2]MATRIZ FLUJO EFECTIVO'!O28+'[2]MATRIZ FLUJO EFECTIVO'!O31+'[2]MATRIZ FLUJO EFECTIVO'!O39+'[2]MATRIZ FLUJO EFECTIVO'!O43+'[2]MATRIZ FLUJO EFECTIVO'!O54+'[2]MATRIZ FLUJO EFECTIVO'!O58+'[2]MATRIZ FLUJO EFECTIVO'!O63+'[2]MATRIZ FLUJO EFECTIVO'!O65+'[2]MATRIZ FLUJO EFECTIVO'!O69+'[2]MATRIZ FLUJO EFECTIVO'!O76)</f>
        <v>2807231815</v>
      </c>
      <c r="E70" s="21">
        <v>2167589057</v>
      </c>
    </row>
    <row r="71" spans="1:7" s="3" customFormat="1" ht="5.0999999999999996" customHeight="1" x14ac:dyDescent="0.25">
      <c r="A71" s="17"/>
      <c r="B71" s="17"/>
      <c r="C71" s="17"/>
      <c r="D71" s="13"/>
      <c r="E71" s="13"/>
    </row>
    <row r="72" spans="1:7" s="3" customFormat="1" x14ac:dyDescent="0.25">
      <c r="A72" s="14" t="s">
        <v>50</v>
      </c>
      <c r="B72" s="15"/>
      <c r="C72" s="15"/>
      <c r="D72" s="30">
        <f>D58-D65</f>
        <v>-2493110356</v>
      </c>
      <c r="E72" s="30">
        <f>E58-E65</f>
        <v>-902482873</v>
      </c>
      <c r="F72" s="31"/>
    </row>
    <row r="73" spans="1:7" s="2" customFormat="1" ht="12.75" x14ac:dyDescent="0.2">
      <c r="A73" s="22"/>
      <c r="B73" s="22"/>
      <c r="C73" s="22"/>
      <c r="D73" s="21"/>
      <c r="E73" s="21"/>
    </row>
    <row r="74" spans="1:7" s="3" customFormat="1" ht="15.75" thickBot="1" x14ac:dyDescent="0.3">
      <c r="A74" s="37" t="s">
        <v>51</v>
      </c>
      <c r="B74" s="38"/>
      <c r="C74" s="38"/>
      <c r="D74" s="39">
        <f>D40+D54+D72</f>
        <v>-1377406296</v>
      </c>
      <c r="E74" s="39">
        <f>E40+E54+E72</f>
        <v>1588075233</v>
      </c>
    </row>
    <row r="75" spans="1:7" s="2" customFormat="1" ht="15.75" thickBot="1" x14ac:dyDescent="0.25">
      <c r="A75" s="40" t="s">
        <v>52</v>
      </c>
      <c r="B75" s="41"/>
      <c r="C75" s="41"/>
      <c r="D75" s="42">
        <f>SUM('[1]1ESF'!C14)</f>
        <v>5308399116</v>
      </c>
      <c r="E75" s="42">
        <v>3720323883</v>
      </c>
    </row>
    <row r="76" spans="1:7" s="2" customFormat="1" x14ac:dyDescent="0.2">
      <c r="A76" s="43" t="s">
        <v>53</v>
      </c>
      <c r="B76" s="44"/>
      <c r="C76" s="44"/>
      <c r="D76" s="45">
        <f>SUM('[1]1ESF'!B14)</f>
        <v>3930992820</v>
      </c>
      <c r="E76" s="45">
        <v>5308399116</v>
      </c>
    </row>
    <row r="77" spans="1:7" s="3" customFormat="1" ht="4.5" customHeight="1" x14ac:dyDescent="0.25">
      <c r="A77" s="46"/>
      <c r="B77" s="46"/>
      <c r="C77" s="46"/>
      <c r="D77" s="46"/>
      <c r="E77" s="46"/>
    </row>
    <row r="78" spans="1:7" s="3" customFormat="1" ht="12.75" customHeight="1" x14ac:dyDescent="0.25">
      <c r="A78" s="47" t="s">
        <v>54</v>
      </c>
      <c r="B78" s="48"/>
      <c r="C78" s="48"/>
    </row>
    <row r="79" spans="1:7" s="49" customFormat="1" x14ac:dyDescent="0.25">
      <c r="A79" s="3"/>
      <c r="B79" s="3"/>
      <c r="C79" s="3"/>
      <c r="F79" s="2"/>
      <c r="G79" s="3"/>
    </row>
    <row r="80" spans="1:7" s="49" customFormat="1" x14ac:dyDescent="0.25">
      <c r="A80" s="3"/>
      <c r="B80" s="3"/>
      <c r="C80" s="3"/>
      <c r="D80" s="50"/>
      <c r="E80" s="50"/>
      <c r="F80" s="2"/>
      <c r="G80" s="3"/>
    </row>
    <row r="81" spans="1:7" s="49" customFormat="1" x14ac:dyDescent="0.25">
      <c r="A81" s="3"/>
      <c r="B81" s="3"/>
      <c r="C81" s="51"/>
      <c r="D81" s="50"/>
      <c r="E81" s="50"/>
      <c r="F81" s="2"/>
      <c r="G81" s="3"/>
    </row>
    <row r="82" spans="1:7" s="49" customFormat="1" x14ac:dyDescent="0.25">
      <c r="A82" s="3"/>
      <c r="B82" s="3"/>
      <c r="C82" s="52"/>
      <c r="D82" s="53"/>
      <c r="E82" s="53"/>
      <c r="F82" s="2"/>
      <c r="G82" s="3"/>
    </row>
    <row r="83" spans="1:7" s="49" customFormat="1" x14ac:dyDescent="0.25">
      <c r="A83" s="3"/>
      <c r="B83" s="3"/>
      <c r="C83" s="52"/>
      <c r="D83" s="53"/>
      <c r="E83" s="53"/>
      <c r="F83" s="2"/>
      <c r="G83" s="3"/>
    </row>
    <row r="84" spans="1:7" s="49" customFormat="1" x14ac:dyDescent="0.25">
      <c r="A84" s="3"/>
      <c r="B84" s="3"/>
      <c r="C84" s="3"/>
      <c r="D84" s="54"/>
      <c r="E84" s="54"/>
      <c r="F84" s="2"/>
      <c r="G84" s="3"/>
    </row>
    <row r="85" spans="1:7" s="49" customFormat="1" x14ac:dyDescent="0.25">
      <c r="A85" s="3"/>
      <c r="B85" s="3"/>
      <c r="C85" s="3"/>
    </row>
    <row r="88" spans="1:7" x14ac:dyDescent="0.25">
      <c r="C88" s="51"/>
      <c r="D88" s="55"/>
    </row>
    <row r="89" spans="1:7" x14ac:dyDescent="0.25">
      <c r="C89" s="51"/>
      <c r="D89" s="55"/>
    </row>
    <row r="90" spans="1:7" x14ac:dyDescent="0.25">
      <c r="C90" s="51"/>
      <c r="D90" s="55"/>
    </row>
    <row r="91" spans="1:7" x14ac:dyDescent="0.25">
      <c r="C91" s="56"/>
      <c r="D91" s="57"/>
    </row>
  </sheetData>
  <mergeCells count="6"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2024-04-09T20:39:10Z</dcterms:created>
  <dcterms:modified xsi:type="dcterms:W3CDTF">2024-04-09T20:39:10Z</dcterms:modified>
</cp:coreProperties>
</file>