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1C64E8E7-CDB5-4F29-8334-54722CE89D18}" xr6:coauthVersionLast="40" xr6:coauthVersionMax="40" xr10:uidLastSave="{00000000-0000-0000-0000-000000000000}"/>
  <bookViews>
    <workbookView xWindow="0" yWindow="0" windowWidth="25200" windowHeight="11775" xr2:uid="{EFC1D1C1-8846-4331-95B1-B8A20566D540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E41" i="1"/>
  <c r="F41" i="1" s="1"/>
  <c r="B41" i="1"/>
  <c r="B39" i="1"/>
  <c r="E39" i="1" s="1"/>
  <c r="F39" i="1" s="1"/>
  <c r="B37" i="1"/>
  <c r="E37" i="1" s="1"/>
  <c r="F37" i="1" s="1"/>
  <c r="B35" i="1"/>
  <c r="E35" i="1" s="1"/>
  <c r="F35" i="1" s="1"/>
  <c r="E33" i="1"/>
  <c r="F33" i="1" s="1"/>
  <c r="B33" i="1"/>
  <c r="B31" i="1"/>
  <c r="E31" i="1" s="1"/>
  <c r="F31" i="1" s="1"/>
  <c r="B29" i="1"/>
  <c r="E29" i="1" s="1"/>
  <c r="D27" i="1"/>
  <c r="C27" i="1"/>
  <c r="B27" i="1"/>
  <c r="B24" i="1"/>
  <c r="E24" i="1" s="1"/>
  <c r="F24" i="1" s="1"/>
  <c r="B22" i="1"/>
  <c r="E22" i="1" s="1"/>
  <c r="F22" i="1" s="1"/>
  <c r="E20" i="1"/>
  <c r="F20" i="1" s="1"/>
  <c r="B20" i="1"/>
  <c r="B18" i="1"/>
  <c r="B10" i="1" s="1"/>
  <c r="B8" i="1" s="1"/>
  <c r="B16" i="1"/>
  <c r="E16" i="1" s="1"/>
  <c r="F16" i="1" s="1"/>
  <c r="B14" i="1"/>
  <c r="E14" i="1" s="1"/>
  <c r="F14" i="1" s="1"/>
  <c r="E12" i="1"/>
  <c r="F12" i="1" s="1"/>
  <c r="B12" i="1"/>
  <c r="D10" i="1"/>
  <c r="D8" i="1" s="1"/>
  <c r="C10" i="1"/>
  <c r="C8" i="1"/>
  <c r="A4" i="1"/>
  <c r="F29" i="1" l="1"/>
  <c r="F27" i="1" s="1"/>
  <c r="E27" i="1"/>
  <c r="E10" i="1"/>
  <c r="E8" i="1" s="1"/>
  <c r="F8" i="1" s="1"/>
  <c r="E18" i="1"/>
  <c r="F18" i="1" s="1"/>
  <c r="F10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<sst xmlns="http://schemas.openxmlformats.org/spreadsheetml/2006/main" count="30" uniqueCount="30">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</sst>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</cellXfs>
  <cellStyles count="3">
    <cellStyle name="Normal" xfId="0" builtinId="0"/>
    <cellStyle name="Normal 2 2" xfId="1" xr:uid="{1125703F-825B-4CD7-B953-C2DDA0AFCF1D}"/>
    <cellStyle name="Normal 3 2 2 2 3" xfId="2" xr:uid="{BA521E44-7E49-46CA-9AC5-2E7731146A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3/ARCH.%20VINCULADOS%20(ENTIDADES3)%20-%20Dic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344226267</v>
          </cell>
        </row>
        <row r="17">
          <cell r="C17">
            <v>84689633</v>
          </cell>
        </row>
        <row r="20">
          <cell r="C20">
            <v>5821508</v>
          </cell>
        </row>
        <row r="23">
          <cell r="C23">
            <v>1153429</v>
          </cell>
        </row>
        <row r="26">
          <cell r="C26">
            <v>7813807</v>
          </cell>
        </row>
        <row r="29">
          <cell r="C29">
            <v>-4042937</v>
          </cell>
        </row>
        <row r="32">
          <cell r="C32">
            <v>624713</v>
          </cell>
        </row>
        <row r="41">
          <cell r="C41">
            <v>0</v>
          </cell>
        </row>
        <row r="44">
          <cell r="C44">
            <v>34419845</v>
          </cell>
        </row>
        <row r="47">
          <cell r="C47">
            <v>2575567181</v>
          </cell>
        </row>
        <row r="50">
          <cell r="C50">
            <v>290651704</v>
          </cell>
        </row>
        <row r="53">
          <cell r="C53">
            <v>30400</v>
          </cell>
        </row>
        <row r="56">
          <cell r="C56">
            <v>-1054080848</v>
          </cell>
        </row>
        <row r="59">
          <cell r="C59">
            <v>12560581</v>
          </cell>
        </row>
        <row r="62">
          <cell r="C62">
            <v>0</v>
          </cell>
        </row>
        <row r="65">
          <cell r="C65">
            <v>945735</v>
          </cell>
        </row>
      </sheetData>
      <sheetData sheetId="1"/>
      <sheetData sheetId="2"/>
      <sheetData sheetId="3"/>
      <sheetData sheetId="4">
        <row r="4">
          <cell r="A4" t="str">
            <v>DEL 1 DE ENERO AL 31 DE DICIEMBRE DE 2023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23253570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>
        <row r="4">
          <cell r="A4" t="str">
            <v>DEL 1 DE ENERO AL 31 DE DICIEMBRE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F5F0-24AC-4A1A-A971-282553A443B7}">
  <sheetPr>
    <tabColor theme="0" tint="-0.14999847407452621"/>
    <pageSetUpPr fitToPage="1"/>
  </sheetPr>
  <dimension ref="A1:H100"/>
  <sheetViews>
    <sheetView showGridLines="0" tabSelected="1" workbookViewId="0">
      <selection sqref="A1:F47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31 DE DICIEMBRE DE 2023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2300381018</v>
      </c>
      <c r="C8" s="12">
        <f t="shared" ref="C8:E8" si="0">SUM(C10+C27)</f>
        <v>52020764339</v>
      </c>
      <c r="D8" s="12">
        <f t="shared" si="0"/>
        <v>52908943401</v>
      </c>
      <c r="E8" s="11">
        <f t="shared" si="0"/>
        <v>1412201956</v>
      </c>
      <c r="F8" s="11">
        <f>SUM(E8-B8)</f>
        <v>-888179062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440286420</v>
      </c>
      <c r="C10" s="17">
        <f t="shared" ref="C10:F10" si="1">SUM(C12:C24)</f>
        <v>51448007774</v>
      </c>
      <c r="D10" s="17">
        <f t="shared" si="1"/>
        <v>51368858371</v>
      </c>
      <c r="E10" s="16">
        <f t="shared" si="1"/>
        <v>519435823</v>
      </c>
      <c r="F10" s="16">
        <f t="shared" si="1"/>
        <v>79149403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344226267</v>
      </c>
      <c r="C12" s="20">
        <v>50447721107</v>
      </c>
      <c r="D12" s="20">
        <v>50462691411</v>
      </c>
      <c r="E12" s="19">
        <f>SUM(B12+C12-D12)</f>
        <v>329255963</v>
      </c>
      <c r="F12" s="19">
        <f>SUM(E12-B12)</f>
        <v>-14970304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84689633</v>
      </c>
      <c r="C14" s="19">
        <v>891814145</v>
      </c>
      <c r="D14" s="19">
        <v>872648333</v>
      </c>
      <c r="E14" s="19">
        <f>SUM(B14+C14-D14)</f>
        <v>103855445</v>
      </c>
      <c r="F14" s="19">
        <f>SUM(E14-B14)</f>
        <v>19165812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5821508</v>
      </c>
      <c r="C16" s="19">
        <v>104056854</v>
      </c>
      <c r="D16" s="19">
        <v>27084378</v>
      </c>
      <c r="E16" s="19">
        <f>SUM(B16+C16-D16)</f>
        <v>82793984</v>
      </c>
      <c r="F16" s="19">
        <f>SUM(E16-B16)</f>
        <v>76972476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1153429</v>
      </c>
      <c r="C18" s="19">
        <v>42913</v>
      </c>
      <c r="D18" s="19">
        <v>42913</v>
      </c>
      <c r="E18" s="19">
        <f>SUM(B18+C18-D18)</f>
        <v>1153429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7813807</v>
      </c>
      <c r="C20" s="19">
        <v>4372755</v>
      </c>
      <c r="D20" s="19">
        <v>2276524</v>
      </c>
      <c r="E20" s="19">
        <f>SUM(B20+C20-D20)</f>
        <v>9910038</v>
      </c>
      <c r="F20" s="19">
        <f>SUM(E20-B20)</f>
        <v>2096231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-4042937</v>
      </c>
      <c r="C22" s="19">
        <v>0</v>
      </c>
      <c r="D22" s="19">
        <v>0</v>
      </c>
      <c r="E22" s="19">
        <f>SUM(B22+C22-D22)</f>
        <v>-4042937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624713</v>
      </c>
      <c r="C24" s="19">
        <v>0</v>
      </c>
      <c r="D24" s="19">
        <v>4114812</v>
      </c>
      <c r="E24" s="19">
        <f>SUM(B24+C24-D24)</f>
        <v>-3490099</v>
      </c>
      <c r="F24" s="19">
        <f>SUM(E24-B24)</f>
        <v>-4114812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1860094598</v>
      </c>
      <c r="C27" s="17">
        <f>SUM(C29:C45)</f>
        <v>572756565</v>
      </c>
      <c r="D27" s="17">
        <f>SUM(D29:D45)</f>
        <v>1540085030</v>
      </c>
      <c r="E27" s="16">
        <f>SUM(E29:E45)</f>
        <v>892766133</v>
      </c>
      <c r="F27" s="16">
        <f>SUM(F29:F45)</f>
        <v>-967328465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0</v>
      </c>
      <c r="C29" s="19">
        <v>0</v>
      </c>
      <c r="D29" s="19"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34419845</v>
      </c>
      <c r="C31" s="19">
        <v>1424589</v>
      </c>
      <c r="D31" s="19">
        <v>976000</v>
      </c>
      <c r="E31" s="19">
        <f>SUM(B31+C31-D31)</f>
        <v>34868434</v>
      </c>
      <c r="F31" s="19">
        <f>SUM(E31-B31)</f>
        <v>448589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2575567181</v>
      </c>
      <c r="C33" s="19">
        <v>87549129</v>
      </c>
      <c r="D33" s="19">
        <v>1377466280</v>
      </c>
      <c r="E33" s="19">
        <f>SUM(B33+C33-D33)</f>
        <v>1285650030</v>
      </c>
      <c r="F33" s="19">
        <f>SUM(E33-B33)</f>
        <v>-1289917151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290651704</v>
      </c>
      <c r="C35" s="19">
        <v>17167348</v>
      </c>
      <c r="D35" s="19">
        <v>67647571</v>
      </c>
      <c r="E35" s="19">
        <f>SUM(B35+C35-D35)</f>
        <v>240171481</v>
      </c>
      <c r="F35" s="19">
        <f>SUM(E35-B35)</f>
        <v>-50480223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30400</v>
      </c>
      <c r="C37" s="19">
        <v>70408</v>
      </c>
      <c r="D37" s="19">
        <v>0</v>
      </c>
      <c r="E37" s="19">
        <f>SUM(B37+C37-D37)</f>
        <v>100808</v>
      </c>
      <c r="F37" s="19">
        <f>SUM(E37-B37)</f>
        <v>70408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-1054080848</v>
      </c>
      <c r="C39" s="19">
        <v>463717500</v>
      </c>
      <c r="D39" s="19">
        <v>91011299</v>
      </c>
      <c r="E39" s="19">
        <f>SUM(B39+C39-D39)</f>
        <v>-681374647</v>
      </c>
      <c r="F39" s="19">
        <f>SUM(E39-B39)</f>
        <v>372706201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12560581</v>
      </c>
      <c r="C41" s="19">
        <v>964168</v>
      </c>
      <c r="D41" s="19">
        <v>174722</v>
      </c>
      <c r="E41" s="19">
        <f>SUM(B41+C41-D41)</f>
        <v>13350027</v>
      </c>
      <c r="F41" s="19">
        <f>SUM(E41-B41)</f>
        <v>789446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945735</v>
      </c>
      <c r="C45" s="19">
        <v>1863423</v>
      </c>
      <c r="D45" s="19">
        <v>2809158</v>
      </c>
      <c r="E45" s="19">
        <f>SUM(B45+C45-D45)</f>
        <v>0</v>
      </c>
      <c r="F45" s="19">
        <f>SUM(E45-B45)</f>
        <v>-945735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3" x14ac:dyDescent="0.25">
      <c r="A49" s="26"/>
      <c r="B49" s="26"/>
      <c r="C49" s="26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6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2024-04-05T19:59:20Z</dcterms:created>
  <dcterms:modified xsi:type="dcterms:W3CDTF">2024-04-05T19:59:21Z</dcterms:modified>
</cp:coreProperties>
</file>