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A1B8BB4-84F1-440E-94B8-37E21B0E4C6A}" xr6:coauthVersionLast="40" xr6:coauthVersionMax="40" xr10:uidLastSave="{00000000-0000-0000-0000-000000000000}"/>
  <bookViews>
    <workbookView xWindow="0" yWindow="0" windowWidth="20490" windowHeight="7545" xr2:uid="{591C4FCF-8DAF-4CAE-8094-998A03540563}"/>
  </bookViews>
  <sheets>
    <sheet name="Poder Ejecutivo" sheetId="1" r:id="rId1"/>
  </sheets>
  <definedNames>
    <definedName name="_xlnm.Print_Titles" localSheetId="0">'Poder Ejecutivo'!$3:$9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8" i="1" l="1"/>
  <c r="P137" i="1" s="1"/>
  <c r="P136" i="1" s="1"/>
  <c r="O137" i="1"/>
  <c r="N137" i="1"/>
  <c r="M137" i="1"/>
  <c r="M136" i="1" s="1"/>
  <c r="L137" i="1"/>
  <c r="L136" i="1" s="1"/>
  <c r="K137" i="1"/>
  <c r="K136" i="1" s="1"/>
  <c r="J137" i="1"/>
  <c r="I137" i="1"/>
  <c r="H137" i="1"/>
  <c r="O136" i="1"/>
  <c r="N136" i="1"/>
  <c r="J136" i="1"/>
  <c r="I136" i="1"/>
  <c r="H136" i="1"/>
  <c r="P134" i="1"/>
  <c r="P133" i="1"/>
  <c r="P132" i="1"/>
  <c r="P131" i="1"/>
  <c r="P130" i="1"/>
  <c r="P129" i="1"/>
  <c r="P128" i="1" s="1"/>
  <c r="O129" i="1"/>
  <c r="N129" i="1"/>
  <c r="M129" i="1"/>
  <c r="L129" i="1"/>
  <c r="L128" i="1" s="1"/>
  <c r="L127" i="1" s="1"/>
  <c r="L126" i="1" s="1"/>
  <c r="K129" i="1"/>
  <c r="K128" i="1" s="1"/>
  <c r="K127" i="1" s="1"/>
  <c r="K126" i="1" s="1"/>
  <c r="J129" i="1"/>
  <c r="J128" i="1" s="1"/>
  <c r="J127" i="1" s="1"/>
  <c r="I129" i="1"/>
  <c r="H129" i="1"/>
  <c r="O128" i="1"/>
  <c r="O127" i="1" s="1"/>
  <c r="O126" i="1" s="1"/>
  <c r="N128" i="1"/>
  <c r="N127" i="1" s="1"/>
  <c r="N126" i="1" s="1"/>
  <c r="M128" i="1"/>
  <c r="M127" i="1" s="1"/>
  <c r="M126" i="1" s="1"/>
  <c r="I128" i="1"/>
  <c r="I127" i="1" s="1"/>
  <c r="I126" i="1" s="1"/>
  <c r="H128" i="1"/>
  <c r="H127" i="1" s="1"/>
  <c r="H126" i="1" s="1"/>
  <c r="P124" i="1"/>
  <c r="P123" i="1"/>
  <c r="P122" i="1" s="1"/>
  <c r="P121" i="1" s="1"/>
  <c r="O123" i="1"/>
  <c r="N123" i="1"/>
  <c r="M123" i="1"/>
  <c r="L123" i="1"/>
  <c r="L122" i="1" s="1"/>
  <c r="L121" i="1" s="1"/>
  <c r="L120" i="1" s="1"/>
  <c r="K123" i="1"/>
  <c r="K122" i="1" s="1"/>
  <c r="K121" i="1" s="1"/>
  <c r="K120" i="1" s="1"/>
  <c r="J123" i="1"/>
  <c r="J122" i="1" s="1"/>
  <c r="J121" i="1" s="1"/>
  <c r="I123" i="1"/>
  <c r="H123" i="1"/>
  <c r="O122" i="1"/>
  <c r="O121" i="1" s="1"/>
  <c r="O120" i="1" s="1"/>
  <c r="N122" i="1"/>
  <c r="N121" i="1" s="1"/>
  <c r="N120" i="1" s="1"/>
  <c r="M122" i="1"/>
  <c r="M121" i="1" s="1"/>
  <c r="M120" i="1" s="1"/>
  <c r="I122" i="1"/>
  <c r="I121" i="1" s="1"/>
  <c r="I120" i="1" s="1"/>
  <c r="H122" i="1"/>
  <c r="H121" i="1" s="1"/>
  <c r="H120" i="1" s="1"/>
  <c r="P118" i="1"/>
  <c r="P117" i="1"/>
  <c r="P116" i="1" s="1"/>
  <c r="P115" i="1" s="1"/>
  <c r="P114" i="1" s="1"/>
  <c r="O117" i="1"/>
  <c r="O116" i="1" s="1"/>
  <c r="O115" i="1" s="1"/>
  <c r="O114" i="1" s="1"/>
  <c r="N117" i="1"/>
  <c r="M117" i="1"/>
  <c r="L117" i="1"/>
  <c r="K117" i="1"/>
  <c r="K116" i="1" s="1"/>
  <c r="K115" i="1" s="1"/>
  <c r="K114" i="1" s="1"/>
  <c r="J117" i="1"/>
  <c r="J116" i="1" s="1"/>
  <c r="J115" i="1" s="1"/>
  <c r="J114" i="1" s="1"/>
  <c r="I117" i="1"/>
  <c r="I116" i="1" s="1"/>
  <c r="I115" i="1" s="1"/>
  <c r="I114" i="1" s="1"/>
  <c r="H117" i="1"/>
  <c r="N116" i="1"/>
  <c r="N115" i="1" s="1"/>
  <c r="N114" i="1" s="1"/>
  <c r="M116" i="1"/>
  <c r="M115" i="1" s="1"/>
  <c r="M114" i="1" s="1"/>
  <c r="L116" i="1"/>
  <c r="L115" i="1" s="1"/>
  <c r="L114" i="1" s="1"/>
  <c r="H116" i="1"/>
  <c r="H115" i="1" s="1"/>
  <c r="H114" i="1" s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 s="1"/>
  <c r="P84" i="1" s="1"/>
  <c r="O85" i="1"/>
  <c r="N85" i="1"/>
  <c r="N84" i="1" s="1"/>
  <c r="M85" i="1"/>
  <c r="M84" i="1" s="1"/>
  <c r="L85" i="1"/>
  <c r="L84" i="1" s="1"/>
  <c r="K85" i="1"/>
  <c r="J85" i="1"/>
  <c r="I85" i="1"/>
  <c r="H85" i="1"/>
  <c r="H84" i="1" s="1"/>
  <c r="O84" i="1"/>
  <c r="K84" i="1"/>
  <c r="J84" i="1"/>
  <c r="I84" i="1"/>
  <c r="P82" i="1"/>
  <c r="P81" i="1"/>
  <c r="P80" i="1"/>
  <c r="P79" i="1"/>
  <c r="P78" i="1"/>
  <c r="P77" i="1"/>
  <c r="P76" i="1"/>
  <c r="P75" i="1"/>
  <c r="P74" i="1"/>
  <c r="P73" i="1"/>
  <c r="P72" i="1"/>
  <c r="O72" i="1"/>
  <c r="N72" i="1"/>
  <c r="M72" i="1"/>
  <c r="M33" i="1" s="1"/>
  <c r="L72" i="1"/>
  <c r="K72" i="1"/>
  <c r="J72" i="1"/>
  <c r="I72" i="1"/>
  <c r="H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O34" i="1"/>
  <c r="O33" i="1" s="1"/>
  <c r="N34" i="1"/>
  <c r="N33" i="1" s="1"/>
  <c r="M34" i="1"/>
  <c r="L34" i="1"/>
  <c r="L33" i="1" s="1"/>
  <c r="K34" i="1"/>
  <c r="K33" i="1" s="1"/>
  <c r="J34" i="1"/>
  <c r="I34" i="1"/>
  <c r="I33" i="1" s="1"/>
  <c r="H34" i="1"/>
  <c r="H33" i="1" s="1"/>
  <c r="P31" i="1"/>
  <c r="P30" i="1"/>
  <c r="P29" i="1"/>
  <c r="P28" i="1" s="1"/>
  <c r="O29" i="1"/>
  <c r="O28" i="1" s="1"/>
  <c r="N29" i="1"/>
  <c r="M29" i="1"/>
  <c r="M28" i="1" s="1"/>
  <c r="L29" i="1"/>
  <c r="K29" i="1"/>
  <c r="K28" i="1" s="1"/>
  <c r="J29" i="1"/>
  <c r="J28" i="1" s="1"/>
  <c r="I29" i="1"/>
  <c r="I28" i="1" s="1"/>
  <c r="H29" i="1"/>
  <c r="H28" i="1" s="1"/>
  <c r="N28" i="1"/>
  <c r="L28" i="1"/>
  <c r="P26" i="1"/>
  <c r="P25" i="1"/>
  <c r="P24" i="1"/>
  <c r="P23" i="1"/>
  <c r="O22" i="1"/>
  <c r="N22" i="1"/>
  <c r="M22" i="1"/>
  <c r="L22" i="1"/>
  <c r="K22" i="1"/>
  <c r="J22" i="1"/>
  <c r="I22" i="1"/>
  <c r="H22" i="1"/>
  <c r="P21" i="1"/>
  <c r="P20" i="1" s="1"/>
  <c r="O20" i="1"/>
  <c r="N20" i="1"/>
  <c r="M20" i="1"/>
  <c r="L20" i="1"/>
  <c r="K20" i="1"/>
  <c r="J20" i="1"/>
  <c r="I20" i="1"/>
  <c r="H20" i="1"/>
  <c r="P19" i="1"/>
  <c r="P18" i="1"/>
  <c r="P17" i="1"/>
  <c r="P16" i="1"/>
  <c r="O15" i="1"/>
  <c r="N15" i="1"/>
  <c r="M15" i="1"/>
  <c r="L15" i="1"/>
  <c r="K15" i="1"/>
  <c r="K14" i="1" s="1"/>
  <c r="J15" i="1"/>
  <c r="J14" i="1" s="1"/>
  <c r="I15" i="1"/>
  <c r="H15" i="1"/>
  <c r="P15" i="1" l="1"/>
  <c r="M14" i="1"/>
  <c r="M13" i="1" s="1"/>
  <c r="M12" i="1" s="1"/>
  <c r="M10" i="1" s="1"/>
  <c r="P22" i="1"/>
  <c r="L14" i="1"/>
  <c r="H14" i="1"/>
  <c r="N14" i="1"/>
  <c r="N13" i="1" s="1"/>
  <c r="N12" i="1" s="1"/>
  <c r="N10" i="1" s="1"/>
  <c r="L13" i="1"/>
  <c r="L12" i="1" s="1"/>
  <c r="L10" i="1" s="1"/>
  <c r="H13" i="1"/>
  <c r="H12" i="1" s="1"/>
  <c r="H10" i="1" s="1"/>
  <c r="P34" i="1"/>
  <c r="P33" i="1" s="1"/>
  <c r="I14" i="1"/>
  <c r="I13" i="1" s="1"/>
  <c r="I12" i="1" s="1"/>
  <c r="I10" i="1" s="1"/>
  <c r="O14" i="1"/>
  <c r="O13" i="1" s="1"/>
  <c r="O12" i="1" s="1"/>
  <c r="O10" i="1" s="1"/>
  <c r="J33" i="1"/>
  <c r="J13" i="1" s="1"/>
  <c r="J12" i="1" s="1"/>
  <c r="J10" i="1" s="1"/>
  <c r="P14" i="1"/>
  <c r="P13" i="1" s="1"/>
  <c r="P12" i="1" s="1"/>
  <c r="K13" i="1"/>
  <c r="K12" i="1" s="1"/>
  <c r="K10" i="1" s="1"/>
  <c r="P127" i="1"/>
  <c r="P126" i="1" s="1"/>
  <c r="P10" i="1" l="1"/>
</calcChain>
</file>

<file path=xl/sharedStrings.xml><?xml version="1.0" encoding="utf-8"?>
<sst xmlns="http://schemas.openxmlformats.org/spreadsheetml/2006/main" count="251" uniqueCount="184">
  <si>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</si>
  <si>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</si>
  <si>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</si>
  <si>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30 DE SEPTIEMBRE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</si>
  <si>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</si>
  <si>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</si>
  <si>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</si>
  <si>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</si>
  <si>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A</t>
  </si>
  <si>
    <t>B</t>
  </si>
  <si>
    <t>C</t>
  </si>
  <si>
    <t>D</t>
  </si>
  <si>
    <t>E</t>
  </si>
  <si>
    <t>F</t>
  </si>
  <si>
    <t>H</t>
  </si>
  <si>
    <t>S</t>
  </si>
  <si>
    <t>TOTAL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</si>
  <si>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</si>
  <si>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</si>
  <si>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</si>
  <si>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</si>
  <si>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</si>
  <si>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</si>
  <si>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</si>
  <si>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</si>
  <si>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SECRETARÍA DE OBRAS PÚBLICAS</t>
  </si>
  <si>
    <t>RECURSOS FEDERALES</t>
  </si>
  <si>
    <t>Ramo 28 Participaciones a Entidades Federativas y Municipios</t>
  </si>
  <si>
    <t>C0010</t>
  </si>
  <si>
    <t>Fondo General de Participaciones</t>
  </si>
  <si>
    <t>Paso a desnivel vehicular "Torre Chiapas", en la cabecera municipal (Construcción)</t>
  </si>
  <si>
    <t>Tuxtla Gutiérrez</t>
  </si>
  <si>
    <t>Infraestructura vial de acceso al hospital general del IMSS (Proyecto ejecutivo y construcción)</t>
  </si>
  <si>
    <t>Paso a desnivel vehicular "San Juan" en Tapachula (Construcción)</t>
  </si>
  <si>
    <t>Tapachula</t>
  </si>
  <si>
    <t>Plataforma y hangar de carga del aeropuerto Ángel Albino Corzo (Construcción)</t>
  </si>
  <si>
    <t>Chiapa de Corzo</t>
  </si>
  <si>
    <t>C0050</t>
  </si>
  <si>
    <t>Participación por Impuestos Especiales</t>
  </si>
  <si>
    <t>C0100</t>
  </si>
  <si>
    <t>ISR Participable Estatal</t>
  </si>
  <si>
    <t>Paso a desnivel vehicular "Gomez Maza" (Proyecto ejecutivo)</t>
  </si>
  <si>
    <t>Paso a desnivel vehicular "Las Palmas" (Proyecto ejecutivo)</t>
  </si>
  <si>
    <t>Pavimentación de calzadas en el campo militar No. 36 (Construcción)</t>
  </si>
  <si>
    <t>Ramo 23 Provisiones Salariales y Económicas</t>
  </si>
  <si>
    <t>U0930</t>
  </si>
  <si>
    <t>Fondo para Entidades Federativas y Municipios Productores de Hidrocarburos</t>
  </si>
  <si>
    <t>Pavimentación de la avenida Venezuela entre Las Margaritas y Adolfo López Mateos en la colonia Las Cactáceas en la cabecera municipal (Construcción)</t>
  </si>
  <si>
    <t>Reforma</t>
  </si>
  <si>
    <t>Pavimentación de la avenida Independencia entre calle Cristóbal Colón y prolongación de la C-5, calle Iturbide entre avenida Independencia y Agustín de Iturbide en la cabecera municipal (Construcción)</t>
  </si>
  <si>
    <t>Pichucalco</t>
  </si>
  <si>
    <t>Ramo 33 Aportaciones Federales para Entidades Federativas y Municipios</t>
  </si>
  <si>
    <t>I0030</t>
  </si>
  <si>
    <t>FAIS Entidades (FISE)</t>
  </si>
  <si>
    <t>Banquetas y alumbrado público de la avenida 11a. Sur Poniente entre la calle 7a. Poniente Sur y calle Jacarandas en la cabecera municipal (Construcción)</t>
  </si>
  <si>
    <t>Comitán de Domínguez</t>
  </si>
  <si>
    <t>Centro cultural en la cabecera municipal (Construcción)</t>
  </si>
  <si>
    <t>Villaflores</t>
  </si>
  <si>
    <t>Hospital básico comunitario de 18 camas (Construcción)</t>
  </si>
  <si>
    <t>Venustiano Carranza</t>
  </si>
  <si>
    <t>Mercado de Las Flores en la cabecera municipal (Construcción)</t>
  </si>
  <si>
    <t>Zinacantán</t>
  </si>
  <si>
    <t>Mercado público en la cabecera municipal (Construcción)</t>
  </si>
  <si>
    <t>Tzimol</t>
  </si>
  <si>
    <t>Parque público de la colonia La Libertad en la cabecera municipal (Rehabilitación)</t>
  </si>
  <si>
    <t>Ixhuatán</t>
  </si>
  <si>
    <t>Pavimentación con concreto hidráulico del Cto Prosperidad Pte Nte entre Av P Oscar Oliva y el Cto Prosperidad Ote, y del Cto de los Poetas Nte Pte entre Av P Oscar Oliva y el Cto Prosperidad Ote de la colonia Vida Mejor en la cabecera municipal (Construcción)</t>
  </si>
  <si>
    <t>Pavimentación con concreto hidráulico de la av. Ixtacomitán - Solosuchiapa entre la calle Aldama hacia la localidad Los Tulipanes tramo del Km. 0+733 al Km. 1+031 en la cabecera municipal (Construcción)</t>
  </si>
  <si>
    <t>Ixtacomitán</t>
  </si>
  <si>
    <t>Pavimentación con concreto hidráulico de la Av. Ixtacomitán-Solosuchiapa entre calle La Soledad hacia la localidad La Esperanza, tramo del Km. 0+453 al Km. 0+648 en la cabecera municipal (Construcción)</t>
  </si>
  <si>
    <t>Pavimentación con concreto hidráulico de la calle La Tejería desde intersección en "Y" hasta el Km. 0+281 del Barrio La Tejería en la localidad de Rincón Chamula (Construcción)</t>
  </si>
  <si>
    <t>Rincón Chamula San Pedro</t>
  </si>
  <si>
    <t>Pavimentación con concreto hidráulico de la calle San Gabriel desde el EMSAD No. 141 hasta el Km. 0+285.50 del Barrio San Gabriel en la localidad de Rincón Chamula (Construcción)</t>
  </si>
  <si>
    <t>Pavimentación con concreto hidráulico de la calle San Juan desde la carretera Villa Hermosa-Escopetazo hasta el Km.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</si>
  <si>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</si>
  <si>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San Cristóbal de las Casas</t>
  </si>
  <si>
    <t>Pavimentación de la av San Fernando – Miguel Hidalgo entre la calle Emiliano Zapata hacia San Fernando tramo del Km. 0 al 330 y calle Emiliano Zapata entre av San Fernando – Miguel Hidalgo hacia Linda Vista tramo del Km 0 al 84.97 en la localidad El Portillo (Construcción)</t>
  </si>
  <si>
    <t>San Fernando</t>
  </si>
  <si>
    <t>Pavimentación de la avenida 5a. Sur Poniente entre la calle 5a. Poniente Sur y Privada de la 5a. Sur Poniente de la colonia Pluma de Oro de la cabecera municipal (Construcción)</t>
  </si>
  <si>
    <t>Pavimentación de la avenida Gardenias entre la calle 5a Poniente Norte y calle Villaflores de la colonia Potinaspak en la cabecera municipal (Construcción)</t>
  </si>
  <si>
    <t>Pavimentación de la calle 3 entre calle 2 y calle 4, calle 4 entre calle 3 y calle 5, y calle 5 entre calle 4 y calle 6 en la localidad Lázaro Cárdenas (Chilil) (Construcción)</t>
  </si>
  <si>
    <t>Huixtán</t>
  </si>
  <si>
    <t>Pavimentación de la calle Jerusalén entre avenida Las Carretas y avenida Panteón San Marcos de la Colonia El Salvador en la cabecera municipal (Construcción)</t>
  </si>
  <si>
    <t>Pavimentación de la calle Manantial entre la avenida San Fernando – Miguel Hidalgo y calle Emiliano Zapata en la localidad El Portillo (Construcción)</t>
  </si>
  <si>
    <t>Plaza cívica en la cabecera municipal (Rehabilitación)</t>
  </si>
  <si>
    <t>Osumacinta</t>
  </si>
  <si>
    <t>Programa de Seguimiento y Control de Obras Públicas (Programa de Seguimiento de Obra Pública para el Fondo de Infraestructura Social Estatal (FISE)</t>
  </si>
  <si>
    <t xml:space="preserve">Cobertura Estatal </t>
  </si>
  <si>
    <t>Puente Huixtla en la localidad La Ceiba (Construcción de muro gavión)</t>
  </si>
  <si>
    <t>Huixtla</t>
  </si>
  <si>
    <t>Red de distribución de energía eléctrica de la localidad 23 de Mayo (Construcción)</t>
  </si>
  <si>
    <t>Acala</t>
  </si>
  <si>
    <t>Red de distribución de energía eléctrica de la localidad de Corozil Viejo (Construcción)</t>
  </si>
  <si>
    <t>Tila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</si>
  <si>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</si>
  <si>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</si>
  <si>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</si>
  <si>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</si>
  <si>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Tenejapa</t>
  </si>
  <si>
    <t>Red de distribución de energía eléctrica de la localidad Santa María de Las Flores (Construcción)</t>
  </si>
  <si>
    <t>Ocosingo</t>
  </si>
  <si>
    <t>Red de distribución de energía eléctrica de la localidad Torostic (Ampliación)</t>
  </si>
  <si>
    <t>Chenalhó</t>
  </si>
  <si>
    <t>Red de distribución de energía eléctrica en la localidad Chihuahua (Ampliación)</t>
  </si>
  <si>
    <t>Socoltenango</t>
  </si>
  <si>
    <t>Red de distribución de energía eléctrica en la localidad El Dorado (Ampliación)</t>
  </si>
  <si>
    <t>Mezcalapa</t>
  </si>
  <si>
    <t>Red de distribución de energía eléctrica en la localidad Toquiancito (Ampliación)</t>
  </si>
  <si>
    <t>Siltepec</t>
  </si>
  <si>
    <t>Sanitarios con biodigestor en localidad Dos Pozos (Construcción)</t>
  </si>
  <si>
    <t>Unidad deportiva en la cabecera municipal (Construcción)</t>
  </si>
  <si>
    <t>Chiapilla</t>
  </si>
  <si>
    <t>Unidad deportiva en la cabecera municipal (Rehabilitación)</t>
  </si>
  <si>
    <t>Unidad deportiva en la localidad 20 de Noviembre (Construcción)</t>
  </si>
  <si>
    <t>Emiliano Zapata</t>
  </si>
  <si>
    <t>I0120</t>
  </si>
  <si>
    <t>FAFEF</t>
  </si>
  <si>
    <t>Monumento histórico que ocupa la Delegación DIF Regional V Altos Tsotsil-Tseltal (Reconstrucción)</t>
  </si>
  <si>
    <t>Parque público de la cabecera municipal (Construcción de barandales)</t>
  </si>
  <si>
    <t>Parque público en la cabecera municipal (Reconstrucción)</t>
  </si>
  <si>
    <t>Solosuchiapa</t>
  </si>
  <si>
    <t>Paso a desnivel vehicular "Torre Chiapas" en la cabecera municipal (Construcción)</t>
  </si>
  <si>
    <t>Pavimentación de la calle 15a. Poniente Nte entre libramiento Norte Pte y avenida de Pormedio, y avenida de Pormedio entre calle 15a. Poniente Nte y avenida Rosario de la colonia El Rosario Pte en la cabecera municipal (Construcción)</t>
  </si>
  <si>
    <t>Pavimentación del andador 10 entre calle 1 y calle 2 de la colonia San Cayetano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</si>
  <si>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</si>
  <si>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Unidad deportiva en la cabecera municipal (Construcción de obras complementarias de 3a. Etapa)</t>
  </si>
  <si>
    <t>Vialidad pacificada de la calle El Sabinal al margen norte del río Sabinal entre la calle Las Brisas y avenida América cad. Km. 0+000 al Km. 0+542 en la cabecera municipal (Construcción de obras complementarias)</t>
  </si>
  <si>
    <t>Ramo 48 Cultura</t>
  </si>
  <si>
    <t>U2810</t>
  </si>
  <si>
    <t>Programa Nacional de Reconstrucción</t>
  </si>
  <si>
    <t>Capilla Santa Bárbara Bajucú (Rehabilitación)</t>
  </si>
  <si>
    <t>Las Margaritas</t>
  </si>
  <si>
    <t>Capilla Santa Cruz Cunduacán (Rehabilitación)</t>
  </si>
  <si>
    <t>Casa Cural del Templo de San Vicente de Ferrer (Rehabilitación)</t>
  </si>
  <si>
    <t>Copainalá</t>
  </si>
  <si>
    <t>Catedral de San Cristóbal (Capilla y Bautisterio) (Rehabilitación)</t>
  </si>
  <si>
    <t>Centro Cultural La Enseñanza (3ra. Etapa) (Rehabilitación)</t>
  </si>
  <si>
    <t>Centro Cultural La Enseñanza (Rehabilitación)</t>
  </si>
  <si>
    <t>Convento de Nuestra Señora de la Asunción (Rehabilitación 2a. Etapa)</t>
  </si>
  <si>
    <t>Chapultenango</t>
  </si>
  <si>
    <t>Convento de Nuestra Señora de la Asunción (Rehabilitación)</t>
  </si>
  <si>
    <t>Convento de San Francisco (Rehabilitación 2a. Etapa)</t>
  </si>
  <si>
    <t>Amatenango del Valle</t>
  </si>
  <si>
    <t>Convento de San Francisco (Rehabilitación)</t>
  </si>
  <si>
    <t>Hacienda Santa Bárbara Bajucú (Rehabilitación 2a. Etapa)</t>
  </si>
  <si>
    <t>Hacienda Santa Bárbara Bajucu (Rehabilitación)</t>
  </si>
  <si>
    <t>Museo de la Ciudad (Rehabilitación)</t>
  </si>
  <si>
    <t>Templo de la Caridad (Rehabilitación 2a. Etapa)</t>
  </si>
  <si>
    <t>Templo de la Caridad (Rehabilitación)</t>
  </si>
  <si>
    <t>Templo de la Virgen de la Asunción (Rehabilitación)</t>
  </si>
  <si>
    <t>Ixtapa</t>
  </si>
  <si>
    <t>Templo de la Virgen de la Natividad (Rehabilitación 2a. Etapa)</t>
  </si>
  <si>
    <t>Templo de la Virgen de la Natividad (Rehabilitación)</t>
  </si>
  <si>
    <t>Templo de San Agustín (Rehabilitación)</t>
  </si>
  <si>
    <t>Tapalapa</t>
  </si>
  <si>
    <t>Templo de San Gabriel Arcángel (Rehabilitación 2a. Etapa)</t>
  </si>
  <si>
    <t>Templo de San Jacinto de Polonia (3ra. etapa) (Rehabilitación)</t>
  </si>
  <si>
    <t>Templo de San Jacinto de Polonia (Rehabilitación)</t>
  </si>
  <si>
    <t>Templo de Santo Domingo (Rehabilitación 2a. Etapa)</t>
  </si>
  <si>
    <t>Templo de Santo Domingo (Rehabilitación)</t>
  </si>
  <si>
    <t>Templo San Gabriel Arcángel (Rehabilitación)</t>
  </si>
  <si>
    <t>Templo San Sebastián (Rehabilitación)</t>
  </si>
  <si>
    <t>Torre del Templo de la Virgen del Carmen (Rehabilitación)</t>
  </si>
  <si>
    <t>SECRETARÍA DE MEDIO AMBIENTE E HISTORIA NATURAL</t>
  </si>
  <si>
    <t>RECURSOS FISCALES</t>
  </si>
  <si>
    <t>Ramo A1 Ingresos Estatales</t>
  </si>
  <si>
    <t>X0010</t>
  </si>
  <si>
    <t>Ingresos Estatales</t>
  </si>
  <si>
    <t>Fortalecimiento de los Campamentos Tortugueros en la Costa de Chiapas</t>
  </si>
  <si>
    <t>SECRETARÍA DE ECONOMÍA Y DEL TRABAJO</t>
  </si>
  <si>
    <t>R1410</t>
  </si>
  <si>
    <t>Fideicomiso para la Infraestructura en los Estados</t>
  </si>
  <si>
    <t>Rehabilitación de instalaciones del Recinto Fiscalizado Estratégico de Puerto Chiapas</t>
  </si>
  <si>
    <t>SECRETARÍA DE TURISMO</t>
  </si>
  <si>
    <t>Fortalecimiento del Centro Turístico Cascadas de Agua Azul (2a. Etapa)</t>
  </si>
  <si>
    <t>Tumbalá</t>
  </si>
  <si>
    <t>Fortalecimiento del Centro Turístico Ojo de Agua</t>
  </si>
  <si>
    <t>Fortalecimiento del parador artesanal</t>
  </si>
  <si>
    <t>Mejoramiento de Imagen Urbana</t>
  </si>
  <si>
    <t>Catazajá</t>
  </si>
  <si>
    <t>Programa de Señalización Turística Estatal (4a. Etapa)</t>
  </si>
  <si>
    <t>Palenque</t>
  </si>
  <si>
    <t>Colocación de señalización turística de las regiones Metropolitana, Istmo-Costa y Soconusco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</si>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</sst>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164" fontId="4" fillId="0" borderId="0" xfId="3" applyNumberFormat="1" applyFont="1" applyAlignment="1">
      <alignment horizontal="center" vertical="top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" fontId="4" fillId="4" borderId="0" xfId="3" applyNumberFormat="1" applyFont="1" applyFill="1" applyBorder="1" applyAlignment="1">
      <alignment horizontal="right" vertical="center"/>
    </xf>
    <xf numFmtId="164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" fontId="8" fillId="5" borderId="0" xfId="3" applyNumberFormat="1" applyFont="1" applyFill="1" applyBorder="1" applyAlignment="1">
      <alignment horizontal="right" vertical="top"/>
    </xf>
    <xf numFmtId="164" fontId="8" fillId="5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1" fontId="9" fillId="0" borderId="0" xfId="3" applyNumberFormat="1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49" fontId="4" fillId="0" borderId="0" xfId="3" applyNumberFormat="1" applyFont="1" applyBorder="1" applyAlignment="1">
      <alignment horizontal="left" vertical="top"/>
    </xf>
    <xf numFmtId="0" fontId="6" fillId="5" borderId="0" xfId="3" applyFont="1" applyFill="1" applyBorder="1" applyAlignment="1">
      <alignment horizontal="center" vertical="top"/>
    </xf>
    <xf numFmtId="1" fontId="8" fillId="4" borderId="0" xfId="3" applyNumberFormat="1" applyFont="1" applyFill="1" applyBorder="1" applyAlignment="1">
      <alignment horizontal="right" vertical="center"/>
    </xf>
    <xf numFmtId="164" fontId="8" fillId="4" borderId="0" xfId="3" applyNumberFormat="1" applyFont="1" applyFill="1" applyAlignment="1">
      <alignment horizontal="right" vertical="center"/>
    </xf>
    <xf numFmtId="1" fontId="8" fillId="0" borderId="0" xfId="3" applyNumberFormat="1" applyFont="1" applyAlignment="1">
      <alignment horizontal="right" vertical="top"/>
    </xf>
    <xf numFmtId="1" fontId="8" fillId="5" borderId="0" xfId="3" applyNumberFormat="1" applyFont="1" applyFill="1" applyAlignment="1">
      <alignment horizontal="right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horizontal="justify"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1" fontId="9" fillId="0" borderId="10" xfId="3" applyNumberFormat="1" applyFont="1" applyBorder="1" applyAlignment="1">
      <alignment horizontal="right" vertical="top"/>
    </xf>
    <xf numFmtId="164" fontId="9" fillId="0" borderId="10" xfId="3" applyNumberFormat="1" applyFont="1" applyBorder="1" applyAlignment="1">
      <alignment horizontal="right" vertical="top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8" fillId="4" borderId="0" xfId="3" applyNumberFormat="1" applyFont="1" applyFill="1" applyAlignment="1">
      <alignment horizontal="right" vertical="center"/>
    </xf>
    <xf numFmtId="49" fontId="4" fillId="0" borderId="0" xfId="3" applyNumberFormat="1" applyFont="1" applyAlignment="1">
      <alignment horizontal="left" vertical="top"/>
    </xf>
    <xf numFmtId="164" fontId="8" fillId="0" borderId="0" xfId="3" applyNumberFormat="1" applyFont="1" applyAlignment="1">
      <alignment horizontal="right" vertical="top"/>
    </xf>
    <xf numFmtId="49" fontId="6" fillId="0" borderId="0" xfId="3" applyNumberFormat="1" applyFont="1" applyAlignment="1">
      <alignment horizontal="left" vertical="top"/>
    </xf>
    <xf numFmtId="0" fontId="6" fillId="0" borderId="0" xfId="3" applyFont="1" applyAlignment="1">
      <alignment horizontal="center" vertical="top"/>
    </xf>
    <xf numFmtId="1" fontId="9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64" fontId="8" fillId="5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justify" vertical="top"/>
    </xf>
    <xf numFmtId="164" fontId="9" fillId="0" borderId="0" xfId="3" applyNumberFormat="1" applyFont="1" applyAlignment="1">
      <alignment horizontal="right" vertical="top"/>
    </xf>
    <xf numFmtId="0" fontId="6" fillId="0" borderId="10" xfId="3" applyFont="1" applyBorder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0" fontId="4" fillId="4" borderId="0" xfId="3" applyFont="1" applyFill="1" applyAlignment="1">
      <alignment horizontal="justify" vertical="center"/>
    </xf>
    <xf numFmtId="49" fontId="4" fillId="0" borderId="0" xfId="3" applyNumberFormat="1" applyFont="1" applyAlignment="1">
      <alignment horizontal="left" vertical="top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4" borderId="0" xfId="3" applyFont="1" applyFill="1" applyBorder="1" applyAlignment="1">
      <alignment horizontal="justify" vertical="center"/>
    </xf>
    <xf numFmtId="49" fontId="4" fillId="0" borderId="0" xfId="3" applyNumberFormat="1" applyFont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</cellXfs>
  <cellStyles count="4">
    <cellStyle name="Normal" xfId="0" builtinId="0"/>
    <cellStyle name="Normal 2 3" xfId="1" xr:uid="{AD2048A4-099B-4F2D-A158-6EAA455B951E}"/>
    <cellStyle name="Normal 4 2 2 2 2" xfId="2" xr:uid="{16238A45-6C73-4F57-A37F-89E6193B931E}"/>
    <cellStyle name="Normal 6 2 2 2" xfId="3" xr:uid="{4EA3DAD7-EFDA-4E76-A5F5-F60A35C6D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83F0-92F7-4CAE-A451-A884454E7B6F}">
  <dimension ref="A1:T140"/>
  <sheetViews>
    <sheetView showGridLines="0" tabSelected="1" zoomScale="70" zoomScaleNormal="70" zoomScaleSheetLayoutView="100" workbookViewId="0">
      <selection activeCell="E20" sqref="E20"/>
    </sheetView>
  </sheetViews>
  <sheetFormatPr baseColWidth="10" defaultRowHeight="12.75" x14ac:dyDescent="0.25"/>
  <cols>
    <col min="1" max="3" width="2" style="58" customWidth="1"/>
    <col min="4" max="4" width="6.7109375" style="58" customWidth="1"/>
    <col min="5" max="5" width="57.7109375" style="11" customWidth="1"/>
    <col min="6" max="6" width="2.7109375" style="24" customWidth="1"/>
    <col min="7" max="7" width="24.85546875" style="56" bestFit="1" customWidth="1"/>
    <col min="8" max="8" width="15.42578125" style="56" customWidth="1"/>
    <col min="9" max="16" width="14" style="11" customWidth="1"/>
    <col min="17" max="18" width="11.42578125" style="11"/>
    <col min="19" max="19" width="13.5703125" style="11" bestFit="1" customWidth="1"/>
    <col min="20" max="16384" width="11.42578125" style="11"/>
  </cols>
  <sheetData>
    <row r="1" spans="1:20" s="1" customFormat="1" ht="15.7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20" s="1" customFormat="1" ht="15.75" customHeight="1" x14ac:dyDescent="0.2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0" s="1" customFormat="1" ht="15.75" customHeight="1" x14ac:dyDescent="0.25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0" s="2" customFormat="1" ht="15.75" customHeight="1" x14ac:dyDescent="0.25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0" s="2" customFormat="1" ht="15.75" customHeight="1" x14ac:dyDescent="0.25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20" s="2" customFormat="1" ht="15.75" customHeight="1" x14ac:dyDescent="0.25">
      <c r="A6" s="78" t="s">
        <v>5</v>
      </c>
      <c r="B6" s="79"/>
      <c r="C6" s="79"/>
      <c r="D6" s="79"/>
      <c r="E6" s="79"/>
      <c r="F6" s="79" t="s">
        <v>6</v>
      </c>
      <c r="G6" s="79"/>
      <c r="H6" s="3"/>
      <c r="I6" s="79" t="s">
        <v>7</v>
      </c>
      <c r="J6" s="79"/>
      <c r="K6" s="79"/>
      <c r="L6" s="79"/>
      <c r="M6" s="79"/>
      <c r="N6" s="79"/>
      <c r="O6" s="79"/>
      <c r="P6" s="84"/>
    </row>
    <row r="7" spans="1:20" s="2" customFormat="1" ht="15.75" customHeight="1" x14ac:dyDescent="0.25">
      <c r="A7" s="80"/>
      <c r="B7" s="81"/>
      <c r="C7" s="81"/>
      <c r="D7" s="81"/>
      <c r="E7" s="81"/>
      <c r="F7" s="81"/>
      <c r="G7" s="81"/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85" t="s">
        <v>16</v>
      </c>
    </row>
    <row r="8" spans="1:20" s="6" customFormat="1" ht="59.25" customHeight="1" x14ac:dyDescent="0.25">
      <c r="A8" s="82"/>
      <c r="B8" s="83"/>
      <c r="C8" s="83"/>
      <c r="D8" s="83"/>
      <c r="E8" s="83"/>
      <c r="F8" s="83"/>
      <c r="G8" s="83"/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  <c r="M8" s="5" t="s">
        <v>22</v>
      </c>
      <c r="N8" s="5" t="s">
        <v>23</v>
      </c>
      <c r="O8" s="5" t="s">
        <v>24</v>
      </c>
      <c r="P8" s="86"/>
    </row>
    <row r="9" spans="1:20" ht="3" customHeight="1" x14ac:dyDescent="0.25">
      <c r="A9" s="12"/>
      <c r="B9" s="12"/>
      <c r="C9" s="12"/>
      <c r="D9" s="12"/>
      <c r="E9" s="8"/>
      <c r="F9" s="9"/>
      <c r="G9" s="10"/>
      <c r="H9" s="10"/>
      <c r="I9" s="8"/>
      <c r="J9" s="8"/>
      <c r="K9" s="8"/>
      <c r="L9" s="8"/>
      <c r="M9" s="8"/>
      <c r="N9" s="8"/>
      <c r="O9" s="8"/>
      <c r="P9" s="8"/>
    </row>
    <row r="10" spans="1:20" s="16" customFormat="1" x14ac:dyDescent="0.25">
      <c r="A10" s="75" t="s">
        <v>16</v>
      </c>
      <c r="B10" s="75"/>
      <c r="C10" s="75"/>
      <c r="D10" s="75"/>
      <c r="E10" s="75"/>
      <c r="F10" s="13"/>
      <c r="G10" s="13"/>
      <c r="H10" s="14">
        <f>SUM(H12,H114,H120,H126)</f>
        <v>0</v>
      </c>
      <c r="I10" s="15">
        <f>SUM(I12,I114,I120,I126)</f>
        <v>201742651.53</v>
      </c>
      <c r="J10" s="15">
        <f>SUM(J12,J114,J120,J126)</f>
        <v>21281921.920000002</v>
      </c>
      <c r="K10" s="14">
        <f t="shared" ref="K10:P10" si="0">SUM(K12,K114,K120,K126)</f>
        <v>0</v>
      </c>
      <c r="L10" s="14">
        <f t="shared" si="0"/>
        <v>0</v>
      </c>
      <c r="M10" s="15">
        <f t="shared" si="0"/>
        <v>13646696.83</v>
      </c>
      <c r="N10" s="15">
        <f t="shared" si="0"/>
        <v>6515548.0599999996</v>
      </c>
      <c r="O10" s="15">
        <f t="shared" si="0"/>
        <v>975952911.47000003</v>
      </c>
      <c r="P10" s="15">
        <f t="shared" si="0"/>
        <v>1219139729.6500001</v>
      </c>
      <c r="S10" s="15"/>
      <c r="T10" s="17"/>
    </row>
    <row r="11" spans="1:20" s="16" customFormat="1" x14ac:dyDescent="0.25">
      <c r="A11" s="12"/>
      <c r="B11" s="12"/>
      <c r="C11" s="12"/>
      <c r="D11" s="12"/>
      <c r="E11" s="12"/>
      <c r="F11" s="13"/>
      <c r="G11" s="13"/>
      <c r="H11" s="13"/>
      <c r="I11" s="15"/>
      <c r="J11" s="15"/>
      <c r="K11" s="15"/>
      <c r="L11" s="15"/>
      <c r="M11" s="15"/>
      <c r="N11" s="15"/>
      <c r="O11" s="15"/>
      <c r="P11" s="15"/>
    </row>
    <row r="12" spans="1:20" s="22" customFormat="1" ht="18" customHeight="1" x14ac:dyDescent="0.25">
      <c r="A12" s="74" t="s">
        <v>25</v>
      </c>
      <c r="B12" s="74"/>
      <c r="C12" s="74"/>
      <c r="D12" s="74"/>
      <c r="E12" s="74"/>
      <c r="F12" s="18"/>
      <c r="G12" s="19"/>
      <c r="H12" s="20">
        <f>SUM(H13)</f>
        <v>0</v>
      </c>
      <c r="I12" s="21">
        <f>SUM(I13)</f>
        <v>200796932.12</v>
      </c>
      <c r="J12" s="21">
        <f t="shared" ref="J12:P12" si="1">SUM(J13)</f>
        <v>12602152.92</v>
      </c>
      <c r="K12" s="20">
        <f t="shared" si="1"/>
        <v>0</v>
      </c>
      <c r="L12" s="20">
        <f t="shared" si="1"/>
        <v>0</v>
      </c>
      <c r="M12" s="21">
        <f t="shared" si="1"/>
        <v>13646696.83</v>
      </c>
      <c r="N12" s="21">
        <f t="shared" si="1"/>
        <v>6515548.0599999996</v>
      </c>
      <c r="O12" s="21">
        <f t="shared" si="1"/>
        <v>967552257.26999998</v>
      </c>
      <c r="P12" s="21">
        <f t="shared" si="1"/>
        <v>1201113587.2</v>
      </c>
    </row>
    <row r="13" spans="1:20" s="24" customFormat="1" x14ac:dyDescent="0.25">
      <c r="A13" s="23"/>
      <c r="B13" s="68" t="s">
        <v>26</v>
      </c>
      <c r="C13" s="68"/>
      <c r="D13" s="68"/>
      <c r="E13" s="68"/>
      <c r="F13" s="9"/>
      <c r="G13" s="13"/>
      <c r="H13" s="14">
        <f>SUM(H14,H28,H33,H84)</f>
        <v>0</v>
      </c>
      <c r="I13" s="15">
        <f>SUM(I14,I28,I33,I84)</f>
        <v>200796932.12</v>
      </c>
      <c r="J13" s="15">
        <f>SUM(J14,J28,J33,J84)</f>
        <v>12602152.92</v>
      </c>
      <c r="K13" s="14">
        <f t="shared" ref="K13:P13" si="2">SUM(K14,K28,K33,K84)</f>
        <v>0</v>
      </c>
      <c r="L13" s="14">
        <f t="shared" si="2"/>
        <v>0</v>
      </c>
      <c r="M13" s="15">
        <f t="shared" si="2"/>
        <v>13646696.83</v>
      </c>
      <c r="N13" s="15">
        <f t="shared" si="2"/>
        <v>6515548.0599999996</v>
      </c>
      <c r="O13" s="15">
        <f t="shared" si="2"/>
        <v>967552257.26999998</v>
      </c>
      <c r="P13" s="15">
        <f t="shared" si="2"/>
        <v>1201113587.2</v>
      </c>
      <c r="S13" s="15"/>
    </row>
    <row r="14" spans="1:20" s="24" customFormat="1" x14ac:dyDescent="0.25">
      <c r="A14" s="23"/>
      <c r="B14" s="23"/>
      <c r="C14" s="68" t="s">
        <v>27</v>
      </c>
      <c r="D14" s="68"/>
      <c r="E14" s="68"/>
      <c r="F14" s="9"/>
      <c r="G14" s="13"/>
      <c r="H14" s="14">
        <f>SUM(H15,H20,H22)</f>
        <v>0</v>
      </c>
      <c r="I14" s="15">
        <f>SUM(I15,I20,I22)</f>
        <v>200796932.12</v>
      </c>
      <c r="J14" s="14">
        <f t="shared" ref="J14:P14" si="3">SUM(J15,J20,J22)</f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5">
        <f t="shared" si="3"/>
        <v>6515548.0599999996</v>
      </c>
      <c r="O14" s="15">
        <f t="shared" si="3"/>
        <v>114577607.22</v>
      </c>
      <c r="P14" s="15">
        <f t="shared" si="3"/>
        <v>321890087.39999998</v>
      </c>
    </row>
    <row r="15" spans="1:20" s="24" customFormat="1" x14ac:dyDescent="0.25">
      <c r="A15" s="25"/>
      <c r="B15" s="25"/>
      <c r="C15" s="26"/>
      <c r="D15" s="27" t="s">
        <v>28</v>
      </c>
      <c r="E15" s="28" t="s">
        <v>29</v>
      </c>
      <c r="F15" s="26"/>
      <c r="G15" s="29"/>
      <c r="H15" s="30">
        <f>SUM(H16:H19)</f>
        <v>0</v>
      </c>
      <c r="I15" s="31">
        <f>SUM(I16:I19)</f>
        <v>83658252.439999998</v>
      </c>
      <c r="J15" s="30">
        <f t="shared" ref="J15:O15" si="4">SUM(J16:J19)</f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31">
        <f t="shared" si="4"/>
        <v>114577607.22</v>
      </c>
      <c r="P15" s="31">
        <f>SUM(P16:P19)</f>
        <v>198235859.66</v>
      </c>
    </row>
    <row r="16" spans="1:20" ht="27" customHeight="1" x14ac:dyDescent="0.25">
      <c r="A16" s="32"/>
      <c r="B16" s="32"/>
      <c r="C16" s="33"/>
      <c r="D16" s="33"/>
      <c r="E16" s="34" t="s">
        <v>30</v>
      </c>
      <c r="F16" s="8"/>
      <c r="G16" s="10" t="s">
        <v>31</v>
      </c>
      <c r="H16" s="35">
        <v>0</v>
      </c>
      <c r="I16" s="36">
        <v>28220338.98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6">
        <f>SUM(H16:O16)</f>
        <v>28220338.98</v>
      </c>
    </row>
    <row r="17" spans="1:16" ht="27" customHeight="1" x14ac:dyDescent="0.25">
      <c r="A17" s="32"/>
      <c r="B17" s="32"/>
      <c r="C17" s="33"/>
      <c r="D17" s="33"/>
      <c r="E17" s="34" t="s">
        <v>32</v>
      </c>
      <c r="F17" s="8"/>
      <c r="G17" s="10" t="s">
        <v>31</v>
      </c>
      <c r="H17" s="35">
        <v>0</v>
      </c>
      <c r="I17" s="36">
        <v>32437913.460000001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6">
        <f t="shared" ref="P17:P19" si="5">SUM(H17:O17)</f>
        <v>32437913.460000001</v>
      </c>
    </row>
    <row r="18" spans="1:16" x14ac:dyDescent="0.25">
      <c r="A18" s="32"/>
      <c r="B18" s="32"/>
      <c r="C18" s="33"/>
      <c r="D18" s="33"/>
      <c r="E18" s="34" t="s">
        <v>33</v>
      </c>
      <c r="F18" s="8"/>
      <c r="G18" s="10" t="s">
        <v>34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6">
        <v>114577607.22</v>
      </c>
      <c r="P18" s="36">
        <f t="shared" si="5"/>
        <v>114577607.22</v>
      </c>
    </row>
    <row r="19" spans="1:16" ht="27" customHeight="1" x14ac:dyDescent="0.25">
      <c r="A19" s="32"/>
      <c r="B19" s="32"/>
      <c r="C19" s="33"/>
      <c r="D19" s="33"/>
      <c r="E19" s="34" t="s">
        <v>35</v>
      </c>
      <c r="F19" s="8"/>
      <c r="G19" s="10" t="s">
        <v>36</v>
      </c>
      <c r="H19" s="35">
        <v>0</v>
      </c>
      <c r="I19" s="36">
        <v>23000000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6">
        <f t="shared" si="5"/>
        <v>23000000</v>
      </c>
    </row>
    <row r="20" spans="1:16" s="24" customFormat="1" x14ac:dyDescent="0.25">
      <c r="A20" s="25"/>
      <c r="B20" s="25"/>
      <c r="C20" s="26"/>
      <c r="D20" s="27" t="s">
        <v>37</v>
      </c>
      <c r="E20" s="28" t="s">
        <v>38</v>
      </c>
      <c r="F20" s="26"/>
      <c r="G20" s="29"/>
      <c r="H20" s="30">
        <f>SUM(H21)</f>
        <v>0</v>
      </c>
      <c r="I20" s="31">
        <f>SUM(I21)</f>
        <v>70199352.25</v>
      </c>
      <c r="J20" s="30">
        <f t="shared" ref="J20:P20" si="6">SUM(J21)</f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6"/>
        <v>0</v>
      </c>
      <c r="O20" s="30">
        <f t="shared" si="6"/>
        <v>0</v>
      </c>
      <c r="P20" s="31">
        <f t="shared" si="6"/>
        <v>70199352.25</v>
      </c>
    </row>
    <row r="21" spans="1:16" ht="27" customHeight="1" x14ac:dyDescent="0.25">
      <c r="A21" s="32"/>
      <c r="B21" s="32"/>
      <c r="C21" s="33"/>
      <c r="D21" s="33"/>
      <c r="E21" s="34" t="s">
        <v>32</v>
      </c>
      <c r="F21" s="8"/>
      <c r="G21" s="10" t="s">
        <v>31</v>
      </c>
      <c r="H21" s="35">
        <v>0</v>
      </c>
      <c r="I21" s="36">
        <v>70199352.25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6">
        <f>SUM(H21:O21)</f>
        <v>70199352.25</v>
      </c>
    </row>
    <row r="22" spans="1:16" s="24" customFormat="1" x14ac:dyDescent="0.25">
      <c r="A22" s="25"/>
      <c r="B22" s="25"/>
      <c r="C22" s="26"/>
      <c r="D22" s="27" t="s">
        <v>39</v>
      </c>
      <c r="E22" s="28" t="s">
        <v>40</v>
      </c>
      <c r="F22" s="26"/>
      <c r="G22" s="29"/>
      <c r="H22" s="30">
        <f>SUM(H23:H26)</f>
        <v>0</v>
      </c>
      <c r="I22" s="31">
        <f>SUM(I23:I26)</f>
        <v>46939327.43</v>
      </c>
      <c r="J22" s="30">
        <f t="shared" ref="J22:P22" si="7">SUM(J23:J26)</f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1">
        <f t="shared" si="7"/>
        <v>6515548.0599999996</v>
      </c>
      <c r="O22" s="30">
        <f t="shared" si="7"/>
        <v>0</v>
      </c>
      <c r="P22" s="31">
        <f t="shared" si="7"/>
        <v>53454875.490000002</v>
      </c>
    </row>
    <row r="23" spans="1:16" s="24" customFormat="1" ht="27" customHeight="1" x14ac:dyDescent="0.25">
      <c r="A23" s="23"/>
      <c r="B23" s="23"/>
      <c r="C23" s="9"/>
      <c r="D23" s="12"/>
      <c r="E23" s="37" t="s">
        <v>32</v>
      </c>
      <c r="F23" s="9"/>
      <c r="G23" s="10" t="s">
        <v>31</v>
      </c>
      <c r="H23" s="35">
        <v>0</v>
      </c>
      <c r="I23" s="36">
        <v>46939327.43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6">
        <f>SUM(H23:O23)</f>
        <v>46939327.43</v>
      </c>
    </row>
    <row r="24" spans="1:16" s="24" customFormat="1" ht="12.75" customHeight="1" x14ac:dyDescent="0.25">
      <c r="A24" s="23"/>
      <c r="B24" s="23"/>
      <c r="C24" s="9"/>
      <c r="D24" s="12"/>
      <c r="E24" s="37" t="s">
        <v>41</v>
      </c>
      <c r="F24" s="9"/>
      <c r="G24" s="10" t="s">
        <v>31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>
        <v>814430.32</v>
      </c>
      <c r="O24" s="35">
        <v>0</v>
      </c>
      <c r="P24" s="36">
        <f>SUM(H24:O24)</f>
        <v>814430.32</v>
      </c>
    </row>
    <row r="25" spans="1:16" s="24" customFormat="1" ht="12.75" customHeight="1" x14ac:dyDescent="0.25">
      <c r="A25" s="23"/>
      <c r="B25" s="23"/>
      <c r="C25" s="9"/>
      <c r="D25" s="12"/>
      <c r="E25" s="37" t="s">
        <v>42</v>
      </c>
      <c r="F25" s="9"/>
      <c r="G25" s="10" t="s">
        <v>31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6">
        <v>814430.32</v>
      </c>
      <c r="O25" s="35">
        <v>0</v>
      </c>
      <c r="P25" s="36">
        <f t="shared" ref="P25:P26" si="8">SUM(H25:O25)</f>
        <v>814430.32</v>
      </c>
    </row>
    <row r="26" spans="1:16" s="24" customFormat="1" ht="27" customHeight="1" x14ac:dyDescent="0.25">
      <c r="A26" s="23"/>
      <c r="B26" s="23"/>
      <c r="C26" s="9"/>
      <c r="D26" s="12"/>
      <c r="E26" s="37" t="s">
        <v>43</v>
      </c>
      <c r="F26" s="9"/>
      <c r="G26" s="10" t="s">
        <v>34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6">
        <v>4886687.42</v>
      </c>
      <c r="O26" s="35">
        <v>0</v>
      </c>
      <c r="P26" s="36">
        <f t="shared" si="8"/>
        <v>4886687.42</v>
      </c>
    </row>
    <row r="27" spans="1:16" s="24" customFormat="1" x14ac:dyDescent="0.25">
      <c r="A27" s="23"/>
      <c r="B27" s="23"/>
      <c r="C27" s="9"/>
      <c r="D27" s="12"/>
      <c r="E27" s="37"/>
      <c r="F27" s="9"/>
      <c r="G27" s="10"/>
      <c r="H27" s="10"/>
      <c r="I27" s="36"/>
      <c r="J27" s="35"/>
      <c r="K27" s="35"/>
      <c r="L27" s="35"/>
      <c r="M27" s="35"/>
      <c r="N27" s="35"/>
      <c r="O27" s="35"/>
      <c r="P27" s="36"/>
    </row>
    <row r="28" spans="1:16" s="24" customFormat="1" x14ac:dyDescent="0.25">
      <c r="A28" s="23"/>
      <c r="B28" s="23"/>
      <c r="C28" s="68" t="s">
        <v>44</v>
      </c>
      <c r="D28" s="68"/>
      <c r="E28" s="68"/>
      <c r="F28" s="9"/>
      <c r="G28" s="10"/>
      <c r="H28" s="14">
        <f>SUM(H29)</f>
        <v>0</v>
      </c>
      <c r="I28" s="14">
        <f t="shared" ref="I28:P28" si="9">SUM(I29)</f>
        <v>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5">
        <f t="shared" si="9"/>
        <v>6536300.5800000001</v>
      </c>
      <c r="P28" s="15">
        <f t="shared" si="9"/>
        <v>6536300.5800000001</v>
      </c>
    </row>
    <row r="29" spans="1:16" s="24" customFormat="1" ht="25.5" x14ac:dyDescent="0.25">
      <c r="A29" s="25"/>
      <c r="B29" s="25"/>
      <c r="C29" s="26"/>
      <c r="D29" s="27" t="s">
        <v>45</v>
      </c>
      <c r="E29" s="28" t="s">
        <v>46</v>
      </c>
      <c r="F29" s="26"/>
      <c r="G29" s="29"/>
      <c r="H29" s="30">
        <f t="shared" ref="H29:N29" si="10">SUM(H30:H31)</f>
        <v>0</v>
      </c>
      <c r="I29" s="30">
        <f t="shared" si="10"/>
        <v>0</v>
      </c>
      <c r="J29" s="30">
        <f t="shared" si="10"/>
        <v>0</v>
      </c>
      <c r="K29" s="30">
        <f t="shared" si="10"/>
        <v>0</v>
      </c>
      <c r="L29" s="30">
        <f t="shared" si="10"/>
        <v>0</v>
      </c>
      <c r="M29" s="30">
        <f t="shared" si="10"/>
        <v>0</v>
      </c>
      <c r="N29" s="30">
        <f t="shared" si="10"/>
        <v>0</v>
      </c>
      <c r="O29" s="31">
        <f>SUM(O30:O31)</f>
        <v>6536300.5800000001</v>
      </c>
      <c r="P29" s="31">
        <f>SUM(P30:P31)</f>
        <v>6536300.5800000001</v>
      </c>
    </row>
    <row r="30" spans="1:16" s="24" customFormat="1" ht="38.25" x14ac:dyDescent="0.25">
      <c r="A30" s="23"/>
      <c r="B30" s="23"/>
      <c r="C30" s="9"/>
      <c r="D30" s="12"/>
      <c r="E30" s="37" t="s">
        <v>47</v>
      </c>
      <c r="F30" s="9"/>
      <c r="G30" s="10" t="s">
        <v>48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6">
        <v>4464793.29</v>
      </c>
      <c r="P30" s="36">
        <f t="shared" ref="P30:P31" si="11">SUM(H30:O30)</f>
        <v>4464793.29</v>
      </c>
    </row>
    <row r="31" spans="1:16" s="24" customFormat="1" ht="51" x14ac:dyDescent="0.25">
      <c r="A31" s="23"/>
      <c r="B31" s="23"/>
      <c r="C31" s="9"/>
      <c r="D31" s="12"/>
      <c r="E31" s="37" t="s">
        <v>49</v>
      </c>
      <c r="F31" s="9"/>
      <c r="G31" s="10" t="s">
        <v>50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6">
        <v>2071507.29</v>
      </c>
      <c r="P31" s="36">
        <f t="shared" si="11"/>
        <v>2071507.29</v>
      </c>
    </row>
    <row r="32" spans="1:16" s="24" customFormat="1" x14ac:dyDescent="0.25">
      <c r="A32" s="23"/>
      <c r="B32" s="23"/>
      <c r="C32" s="9"/>
      <c r="D32" s="12"/>
      <c r="E32" s="37"/>
      <c r="F32" s="9"/>
      <c r="G32" s="10"/>
      <c r="H32" s="10"/>
      <c r="I32" s="36"/>
      <c r="J32" s="35"/>
      <c r="K32" s="35"/>
      <c r="L32" s="35"/>
      <c r="M32" s="35"/>
      <c r="N32" s="35"/>
      <c r="O32" s="35"/>
      <c r="P32" s="36"/>
    </row>
    <row r="33" spans="1:16" s="24" customFormat="1" ht="27" customHeight="1" x14ac:dyDescent="0.25">
      <c r="A33" s="38"/>
      <c r="B33" s="38"/>
      <c r="C33" s="73" t="s">
        <v>51</v>
      </c>
      <c r="D33" s="73"/>
      <c r="E33" s="73"/>
      <c r="F33" s="9"/>
      <c r="G33" s="13"/>
      <c r="H33" s="14">
        <f>SUM(H34,H72)</f>
        <v>0</v>
      </c>
      <c r="I33" s="14">
        <f>SUM(I34,I72)</f>
        <v>0</v>
      </c>
      <c r="J33" s="14">
        <f>SUM(J34,J72)</f>
        <v>0</v>
      </c>
      <c r="K33" s="14">
        <f t="shared" ref="K33:N33" si="12">SUM(K34,K72)</f>
        <v>0</v>
      </c>
      <c r="L33" s="14">
        <f t="shared" si="12"/>
        <v>0</v>
      </c>
      <c r="M33" s="15">
        <f t="shared" si="12"/>
        <v>6874175.2599999998</v>
      </c>
      <c r="N33" s="14">
        <f t="shared" si="12"/>
        <v>0</v>
      </c>
      <c r="O33" s="15">
        <f>SUM(O34,O72)</f>
        <v>846438349.47000003</v>
      </c>
      <c r="P33" s="15">
        <f>SUM(P34,P72)</f>
        <v>853312524.73000002</v>
      </c>
    </row>
    <row r="34" spans="1:16" s="24" customFormat="1" x14ac:dyDescent="0.25">
      <c r="A34" s="25"/>
      <c r="B34" s="25"/>
      <c r="C34" s="26"/>
      <c r="D34" s="27" t="s">
        <v>52</v>
      </c>
      <c r="E34" s="28" t="s">
        <v>53</v>
      </c>
      <c r="F34" s="26"/>
      <c r="G34" s="39"/>
      <c r="H34" s="30">
        <f>SUM(H35:H71)</f>
        <v>0</v>
      </c>
      <c r="I34" s="30">
        <f t="shared" ref="I34:P34" si="13">SUM(I35:I71)</f>
        <v>0</v>
      </c>
      <c r="J34" s="30">
        <f t="shared" si="13"/>
        <v>0</v>
      </c>
      <c r="K34" s="30">
        <f t="shared" si="13"/>
        <v>0</v>
      </c>
      <c r="L34" s="30">
        <f t="shared" si="13"/>
        <v>0</v>
      </c>
      <c r="M34" s="30">
        <f t="shared" si="13"/>
        <v>0</v>
      </c>
      <c r="N34" s="30">
        <f t="shared" si="13"/>
        <v>0</v>
      </c>
      <c r="O34" s="31">
        <f t="shared" si="13"/>
        <v>248945821.88999996</v>
      </c>
      <c r="P34" s="31">
        <f t="shared" si="13"/>
        <v>248945821.88999996</v>
      </c>
    </row>
    <row r="35" spans="1:16" ht="38.25" x14ac:dyDescent="0.25">
      <c r="A35" s="12"/>
      <c r="B35" s="12"/>
      <c r="C35" s="12"/>
      <c r="D35" s="12"/>
      <c r="E35" s="37" t="s">
        <v>54</v>
      </c>
      <c r="F35" s="9"/>
      <c r="G35" s="10" t="s">
        <v>55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6">
        <v>4975596.0599999996</v>
      </c>
      <c r="P35" s="36">
        <f>SUM(H35:O35)</f>
        <v>4975596.0599999996</v>
      </c>
    </row>
    <row r="36" spans="1:16" ht="12.75" customHeight="1" x14ac:dyDescent="0.25">
      <c r="A36" s="12"/>
      <c r="B36" s="12"/>
      <c r="C36" s="12"/>
      <c r="D36" s="12"/>
      <c r="E36" s="37" t="s">
        <v>56</v>
      </c>
      <c r="F36" s="9"/>
      <c r="G36" s="10" t="s">
        <v>57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6">
        <v>8052795.21</v>
      </c>
      <c r="P36" s="36">
        <f t="shared" ref="P36:P71" si="14">SUM(H36:O36)</f>
        <v>8052795.21</v>
      </c>
    </row>
    <row r="37" spans="1:16" ht="12.75" customHeight="1" x14ac:dyDescent="0.25">
      <c r="A37" s="12"/>
      <c r="B37" s="12"/>
      <c r="C37" s="12"/>
      <c r="D37" s="12"/>
      <c r="E37" s="37" t="s">
        <v>58</v>
      </c>
      <c r="F37" s="9"/>
      <c r="G37" s="10" t="s">
        <v>59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6">
        <v>72910553.099999994</v>
      </c>
      <c r="P37" s="36">
        <f t="shared" si="14"/>
        <v>72910553.099999994</v>
      </c>
    </row>
    <row r="38" spans="1:16" ht="12.75" customHeight="1" x14ac:dyDescent="0.25">
      <c r="A38" s="12"/>
      <c r="B38" s="12"/>
      <c r="C38" s="12"/>
      <c r="D38" s="12"/>
      <c r="E38" s="37" t="s">
        <v>60</v>
      </c>
      <c r="F38" s="9"/>
      <c r="G38" s="10" t="s">
        <v>61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6">
        <v>11043016.5</v>
      </c>
      <c r="P38" s="36">
        <f t="shared" si="14"/>
        <v>11043016.5</v>
      </c>
    </row>
    <row r="39" spans="1:16" x14ac:dyDescent="0.25">
      <c r="A39" s="12"/>
      <c r="B39" s="12"/>
      <c r="C39" s="12"/>
      <c r="D39" s="12"/>
      <c r="E39" s="37" t="s">
        <v>62</v>
      </c>
      <c r="F39" s="9"/>
      <c r="G39" s="10" t="s">
        <v>63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6">
        <v>10393228.810000001</v>
      </c>
      <c r="P39" s="36">
        <f t="shared" si="14"/>
        <v>10393228.810000001</v>
      </c>
    </row>
    <row r="40" spans="1:16" ht="27" customHeight="1" x14ac:dyDescent="0.25">
      <c r="A40" s="12"/>
      <c r="B40" s="12"/>
      <c r="C40" s="12"/>
      <c r="D40" s="12"/>
      <c r="E40" s="37" t="s">
        <v>64</v>
      </c>
      <c r="F40" s="9"/>
      <c r="G40" s="10" t="s">
        <v>65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6">
        <v>5313337.9400000004</v>
      </c>
      <c r="P40" s="36">
        <f t="shared" si="14"/>
        <v>5313337.9400000004</v>
      </c>
    </row>
    <row r="41" spans="1:16" ht="51" x14ac:dyDescent="0.25">
      <c r="A41" s="12"/>
      <c r="B41" s="12"/>
      <c r="C41" s="12"/>
      <c r="D41" s="12"/>
      <c r="E41" s="37" t="s">
        <v>66</v>
      </c>
      <c r="F41" s="9"/>
      <c r="G41" s="10" t="s">
        <v>31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6">
        <v>7016021.4000000004</v>
      </c>
      <c r="P41" s="36">
        <f t="shared" si="14"/>
        <v>7016021.4000000004</v>
      </c>
    </row>
    <row r="42" spans="1:16" ht="51" x14ac:dyDescent="0.25">
      <c r="A42" s="12"/>
      <c r="B42" s="12"/>
      <c r="C42" s="12"/>
      <c r="D42" s="12"/>
      <c r="E42" s="37" t="s">
        <v>67</v>
      </c>
      <c r="F42" s="9"/>
      <c r="G42" s="10" t="s">
        <v>68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6">
        <v>2943710.61</v>
      </c>
      <c r="P42" s="36">
        <f t="shared" si="14"/>
        <v>2943710.61</v>
      </c>
    </row>
    <row r="43" spans="1:16" ht="51" x14ac:dyDescent="0.25">
      <c r="A43" s="12"/>
      <c r="B43" s="12"/>
      <c r="C43" s="12"/>
      <c r="D43" s="12"/>
      <c r="E43" s="37" t="s">
        <v>69</v>
      </c>
      <c r="F43" s="9"/>
      <c r="G43" s="10" t="s">
        <v>68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6">
        <v>1881709.71</v>
      </c>
      <c r="P43" s="36">
        <f t="shared" si="14"/>
        <v>1881709.71</v>
      </c>
    </row>
    <row r="44" spans="1:16" ht="38.25" x14ac:dyDescent="0.25">
      <c r="A44" s="12"/>
      <c r="B44" s="12"/>
      <c r="C44" s="12"/>
      <c r="D44" s="12"/>
      <c r="E44" s="37" t="s">
        <v>70</v>
      </c>
      <c r="F44" s="9"/>
      <c r="G44" s="10" t="s">
        <v>71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6">
        <v>1830278.13</v>
      </c>
      <c r="P44" s="36">
        <f t="shared" si="14"/>
        <v>1830278.13</v>
      </c>
    </row>
    <row r="45" spans="1:16" ht="38.25" x14ac:dyDescent="0.25">
      <c r="A45" s="12"/>
      <c r="B45" s="12"/>
      <c r="C45" s="12"/>
      <c r="D45" s="12"/>
      <c r="E45" s="37" t="s">
        <v>72</v>
      </c>
      <c r="F45" s="9"/>
      <c r="G45" s="10" t="s">
        <v>71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6">
        <v>1853521.99</v>
      </c>
      <c r="P45" s="36">
        <f t="shared" si="14"/>
        <v>1853521.99</v>
      </c>
    </row>
    <row r="46" spans="1:16" ht="38.25" x14ac:dyDescent="0.25">
      <c r="A46" s="12"/>
      <c r="B46" s="12"/>
      <c r="C46" s="12"/>
      <c r="D46" s="12"/>
      <c r="E46" s="37" t="s">
        <v>73</v>
      </c>
      <c r="F46" s="9"/>
      <c r="G46" s="10" t="s">
        <v>71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6">
        <v>976040.77</v>
      </c>
      <c r="P46" s="36">
        <f t="shared" si="14"/>
        <v>976040.77</v>
      </c>
    </row>
    <row r="47" spans="1:16" ht="38.25" x14ac:dyDescent="0.25">
      <c r="A47" s="12"/>
      <c r="B47" s="12"/>
      <c r="C47" s="12"/>
      <c r="D47" s="12"/>
      <c r="E47" s="37" t="s">
        <v>74</v>
      </c>
      <c r="F47" s="9"/>
      <c r="G47" s="10" t="s">
        <v>75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6">
        <v>8074085.4900000002</v>
      </c>
      <c r="P47" s="36">
        <f t="shared" si="14"/>
        <v>8074085.4900000002</v>
      </c>
    </row>
    <row r="48" spans="1:16" ht="63.75" x14ac:dyDescent="0.25">
      <c r="A48" s="12"/>
      <c r="B48" s="12"/>
      <c r="C48" s="12"/>
      <c r="D48" s="12"/>
      <c r="E48" s="37" t="s">
        <v>76</v>
      </c>
      <c r="F48" s="9"/>
      <c r="G48" s="10" t="s">
        <v>77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6">
        <v>3509415.78</v>
      </c>
      <c r="P48" s="36">
        <f t="shared" si="14"/>
        <v>3509415.78</v>
      </c>
    </row>
    <row r="49" spans="1:16" ht="38.25" x14ac:dyDescent="0.25">
      <c r="A49" s="12"/>
      <c r="B49" s="12"/>
      <c r="C49" s="12"/>
      <c r="D49" s="12"/>
      <c r="E49" s="37" t="s">
        <v>78</v>
      </c>
      <c r="F49" s="9"/>
      <c r="G49" s="10" t="s">
        <v>31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6">
        <v>1991632.97</v>
      </c>
      <c r="P49" s="36">
        <f t="shared" si="14"/>
        <v>1991632.97</v>
      </c>
    </row>
    <row r="50" spans="1:16" ht="38.25" x14ac:dyDescent="0.25">
      <c r="A50" s="12"/>
      <c r="B50" s="12"/>
      <c r="C50" s="12"/>
      <c r="D50" s="12"/>
      <c r="E50" s="37" t="s">
        <v>79</v>
      </c>
      <c r="F50" s="9"/>
      <c r="G50" s="10" t="s">
        <v>31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6">
        <v>2398830.06</v>
      </c>
      <c r="P50" s="36">
        <f t="shared" si="14"/>
        <v>2398830.06</v>
      </c>
    </row>
    <row r="51" spans="1:16" ht="38.25" x14ac:dyDescent="0.25">
      <c r="A51" s="12"/>
      <c r="B51" s="12"/>
      <c r="C51" s="12"/>
      <c r="D51" s="12"/>
      <c r="E51" s="37" t="s">
        <v>80</v>
      </c>
      <c r="F51" s="9"/>
      <c r="G51" s="10" t="s">
        <v>81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6">
        <v>4449466.68</v>
      </c>
      <c r="P51" s="36">
        <f t="shared" si="14"/>
        <v>4449466.68</v>
      </c>
    </row>
    <row r="52" spans="1:16" ht="38.25" x14ac:dyDescent="0.25">
      <c r="A52" s="12"/>
      <c r="B52" s="12"/>
      <c r="C52" s="12"/>
      <c r="D52" s="12"/>
      <c r="E52" s="37" t="s">
        <v>82</v>
      </c>
      <c r="F52" s="9"/>
      <c r="G52" s="10" t="s">
        <v>31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6">
        <v>4223154.32</v>
      </c>
      <c r="P52" s="36">
        <f t="shared" si="14"/>
        <v>4223154.32</v>
      </c>
    </row>
    <row r="53" spans="1:16" ht="38.25" x14ac:dyDescent="0.25">
      <c r="A53" s="12"/>
      <c r="B53" s="12"/>
      <c r="C53" s="12"/>
      <c r="D53" s="12"/>
      <c r="E53" s="37" t="s">
        <v>83</v>
      </c>
      <c r="F53" s="9"/>
      <c r="G53" s="10" t="s">
        <v>77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6">
        <v>629941.35</v>
      </c>
      <c r="P53" s="36">
        <f t="shared" si="14"/>
        <v>629941.35</v>
      </c>
    </row>
    <row r="54" spans="1:16" ht="12.75" customHeight="1" x14ac:dyDescent="0.25">
      <c r="A54" s="12"/>
      <c r="B54" s="12"/>
      <c r="C54" s="12"/>
      <c r="D54" s="12"/>
      <c r="E54" s="37" t="s">
        <v>84</v>
      </c>
      <c r="F54" s="9"/>
      <c r="G54" s="10" t="s">
        <v>85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6">
        <v>2557188.29</v>
      </c>
      <c r="P54" s="36">
        <f t="shared" si="14"/>
        <v>2557188.29</v>
      </c>
    </row>
    <row r="55" spans="1:16" ht="38.25" x14ac:dyDescent="0.25">
      <c r="A55" s="12"/>
      <c r="B55" s="12"/>
      <c r="C55" s="12"/>
      <c r="D55" s="12"/>
      <c r="E55" s="37" t="s">
        <v>86</v>
      </c>
      <c r="F55" s="9"/>
      <c r="G55" s="10" t="s">
        <v>87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6">
        <v>1095000</v>
      </c>
      <c r="P55" s="36">
        <f t="shared" si="14"/>
        <v>1095000</v>
      </c>
    </row>
    <row r="56" spans="1:16" ht="27" customHeight="1" x14ac:dyDescent="0.25">
      <c r="A56" s="12"/>
      <c r="B56" s="12"/>
      <c r="C56" s="12"/>
      <c r="D56" s="12"/>
      <c r="E56" s="37" t="s">
        <v>88</v>
      </c>
      <c r="F56" s="9"/>
      <c r="G56" s="10" t="s">
        <v>89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6">
        <v>3197871.43</v>
      </c>
      <c r="P56" s="36">
        <f t="shared" si="14"/>
        <v>3197871.43</v>
      </c>
    </row>
    <row r="57" spans="1:16" ht="27" customHeight="1" x14ac:dyDescent="0.25">
      <c r="A57" s="12"/>
      <c r="B57" s="12"/>
      <c r="C57" s="12"/>
      <c r="D57" s="12"/>
      <c r="E57" s="37" t="s">
        <v>90</v>
      </c>
      <c r="F57" s="9"/>
      <c r="G57" s="10" t="s">
        <v>91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6">
        <v>8699716.5199999996</v>
      </c>
      <c r="P57" s="36">
        <f t="shared" si="14"/>
        <v>8699716.5199999996</v>
      </c>
    </row>
    <row r="58" spans="1:16" ht="27" customHeight="1" x14ac:dyDescent="0.25">
      <c r="A58" s="44"/>
      <c r="B58" s="44"/>
      <c r="C58" s="44"/>
      <c r="D58" s="44"/>
      <c r="E58" s="45" t="s">
        <v>92</v>
      </c>
      <c r="F58" s="46"/>
      <c r="G58" s="47" t="s">
        <v>93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9">
        <v>2241724.21</v>
      </c>
      <c r="P58" s="49">
        <f t="shared" si="14"/>
        <v>2241724.21</v>
      </c>
    </row>
    <row r="59" spans="1:16" ht="27" customHeight="1" x14ac:dyDescent="0.25">
      <c r="A59" s="7"/>
      <c r="B59" s="7"/>
      <c r="C59" s="7"/>
      <c r="D59" s="7"/>
      <c r="E59" s="37" t="s">
        <v>94</v>
      </c>
      <c r="F59" s="9"/>
      <c r="G59" s="10" t="s">
        <v>91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6">
        <v>4071296.06</v>
      </c>
      <c r="P59" s="36">
        <f t="shared" si="14"/>
        <v>4071296.06</v>
      </c>
    </row>
    <row r="60" spans="1:16" ht="27" customHeight="1" x14ac:dyDescent="0.25">
      <c r="A60" s="7"/>
      <c r="B60" s="7"/>
      <c r="C60" s="7"/>
      <c r="D60" s="7"/>
      <c r="E60" s="37" t="s">
        <v>95</v>
      </c>
      <c r="F60" s="9"/>
      <c r="G60" s="10" t="s">
        <v>96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6">
        <v>6690446.54</v>
      </c>
      <c r="P60" s="36">
        <f t="shared" si="14"/>
        <v>6690446.54</v>
      </c>
    </row>
    <row r="61" spans="1:16" ht="27" customHeight="1" x14ac:dyDescent="0.25">
      <c r="A61" s="7"/>
      <c r="B61" s="7"/>
      <c r="C61" s="7"/>
      <c r="D61" s="7"/>
      <c r="E61" s="37" t="s">
        <v>97</v>
      </c>
      <c r="F61" s="9"/>
      <c r="G61" s="10" t="s">
        <v>98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6">
        <v>1190156.3400000001</v>
      </c>
      <c r="P61" s="36">
        <f t="shared" si="14"/>
        <v>1190156.3400000001</v>
      </c>
    </row>
    <row r="62" spans="1:16" ht="27" customHeight="1" x14ac:dyDescent="0.25">
      <c r="A62" s="7"/>
      <c r="B62" s="7"/>
      <c r="C62" s="7"/>
      <c r="D62" s="7"/>
      <c r="E62" s="37" t="s">
        <v>99</v>
      </c>
      <c r="F62" s="9"/>
      <c r="G62" s="10" t="s">
        <v>100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3626426.08</v>
      </c>
      <c r="P62" s="36">
        <f t="shared" si="14"/>
        <v>3626426.08</v>
      </c>
    </row>
    <row r="63" spans="1:16" ht="27" customHeight="1" x14ac:dyDescent="0.25">
      <c r="A63" s="7"/>
      <c r="B63" s="7"/>
      <c r="C63" s="7"/>
      <c r="D63" s="7"/>
      <c r="E63" s="37" t="s">
        <v>101</v>
      </c>
      <c r="F63" s="9"/>
      <c r="G63" s="10" t="s">
        <v>102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6">
        <v>2294980.39</v>
      </c>
      <c r="P63" s="36">
        <f t="shared" si="14"/>
        <v>2294980.39</v>
      </c>
    </row>
    <row r="64" spans="1:16" ht="27" customHeight="1" x14ac:dyDescent="0.25">
      <c r="A64" s="7"/>
      <c r="B64" s="7"/>
      <c r="C64" s="7"/>
      <c r="D64" s="7"/>
      <c r="E64" s="37" t="s">
        <v>103</v>
      </c>
      <c r="F64" s="9"/>
      <c r="G64" s="10" t="s">
        <v>104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6">
        <v>803158.03</v>
      </c>
      <c r="P64" s="36">
        <f t="shared" si="14"/>
        <v>803158.03</v>
      </c>
    </row>
    <row r="65" spans="1:16" ht="27" customHeight="1" x14ac:dyDescent="0.25">
      <c r="A65" s="7"/>
      <c r="B65" s="7"/>
      <c r="C65" s="7"/>
      <c r="D65" s="7"/>
      <c r="E65" s="37" t="s">
        <v>105</v>
      </c>
      <c r="F65" s="9"/>
      <c r="G65" s="10" t="s">
        <v>106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6">
        <v>2987770.17</v>
      </c>
      <c r="P65" s="36">
        <f t="shared" si="14"/>
        <v>2987770.17</v>
      </c>
    </row>
    <row r="66" spans="1:16" ht="27" customHeight="1" x14ac:dyDescent="0.25">
      <c r="A66" s="7"/>
      <c r="B66" s="7"/>
      <c r="C66" s="7"/>
      <c r="D66" s="7"/>
      <c r="E66" s="37" t="s">
        <v>107</v>
      </c>
      <c r="F66" s="9"/>
      <c r="G66" s="10" t="s">
        <v>108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6">
        <v>2306151.84</v>
      </c>
      <c r="P66" s="36">
        <f t="shared" si="14"/>
        <v>2306151.84</v>
      </c>
    </row>
    <row r="67" spans="1:16" x14ac:dyDescent="0.25">
      <c r="A67" s="7"/>
      <c r="B67" s="7"/>
      <c r="C67" s="7"/>
      <c r="D67" s="7"/>
      <c r="E67" s="37" t="s">
        <v>109</v>
      </c>
      <c r="F67" s="9"/>
      <c r="G67" s="10" t="s">
        <v>98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6">
        <v>2564252.34</v>
      </c>
      <c r="P67" s="36">
        <f t="shared" si="14"/>
        <v>2564252.34</v>
      </c>
    </row>
    <row r="68" spans="1:16" ht="12.75" customHeight="1" x14ac:dyDescent="0.25">
      <c r="A68" s="7"/>
      <c r="B68" s="7"/>
      <c r="C68" s="7"/>
      <c r="D68" s="7"/>
      <c r="E68" s="37" t="s">
        <v>110</v>
      </c>
      <c r="F68" s="9"/>
      <c r="G68" s="10" t="s">
        <v>111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6">
        <v>8102792.46</v>
      </c>
      <c r="P68" s="36">
        <f>SUM(H68:O68)</f>
        <v>8102792.46</v>
      </c>
    </row>
    <row r="69" spans="1:16" ht="12.75" customHeight="1" x14ac:dyDescent="0.25">
      <c r="A69" s="7"/>
      <c r="B69" s="7"/>
      <c r="C69" s="7"/>
      <c r="D69" s="7"/>
      <c r="E69" s="37" t="s">
        <v>112</v>
      </c>
      <c r="F69" s="9"/>
      <c r="G69" s="10" t="s">
        <v>50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6">
        <v>16725533.880000001</v>
      </c>
      <c r="P69" s="36">
        <f t="shared" si="14"/>
        <v>16725533.880000001</v>
      </c>
    </row>
    <row r="70" spans="1:16" ht="12.75" customHeight="1" x14ac:dyDescent="0.25">
      <c r="A70" s="7"/>
      <c r="B70" s="7"/>
      <c r="C70" s="7"/>
      <c r="D70" s="7"/>
      <c r="E70" s="37" t="s">
        <v>110</v>
      </c>
      <c r="F70" s="9"/>
      <c r="G70" s="10" t="s">
        <v>48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6">
        <v>10531073.949999999</v>
      </c>
      <c r="P70" s="36">
        <f t="shared" si="14"/>
        <v>10531073.949999999</v>
      </c>
    </row>
    <row r="71" spans="1:16" ht="12.75" customHeight="1" x14ac:dyDescent="0.25">
      <c r="A71" s="7"/>
      <c r="B71" s="7"/>
      <c r="C71" s="7"/>
      <c r="D71" s="7"/>
      <c r="E71" s="37" t="s">
        <v>113</v>
      </c>
      <c r="F71" s="9"/>
      <c r="G71" s="10" t="s">
        <v>114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6">
        <v>14793946.48</v>
      </c>
      <c r="P71" s="36">
        <f t="shared" si="14"/>
        <v>14793946.48</v>
      </c>
    </row>
    <row r="72" spans="1:16" s="24" customFormat="1" x14ac:dyDescent="0.25">
      <c r="A72" s="25"/>
      <c r="B72" s="25"/>
      <c r="C72" s="26"/>
      <c r="D72" s="27" t="s">
        <v>115</v>
      </c>
      <c r="E72" s="28" t="s">
        <v>116</v>
      </c>
      <c r="F72" s="26"/>
      <c r="G72" s="39"/>
      <c r="H72" s="30">
        <f t="shared" ref="H72:O72" si="15">SUM(H73:H82)</f>
        <v>0</v>
      </c>
      <c r="I72" s="30">
        <f t="shared" si="15"/>
        <v>0</v>
      </c>
      <c r="J72" s="30">
        <f t="shared" si="15"/>
        <v>0</v>
      </c>
      <c r="K72" s="30">
        <f t="shared" si="15"/>
        <v>0</v>
      </c>
      <c r="L72" s="30">
        <f t="shared" si="15"/>
        <v>0</v>
      </c>
      <c r="M72" s="31">
        <f t="shared" si="15"/>
        <v>6874175.2599999998</v>
      </c>
      <c r="N72" s="30">
        <f t="shared" si="15"/>
        <v>0</v>
      </c>
      <c r="O72" s="31">
        <f t="shared" si="15"/>
        <v>597492527.58000004</v>
      </c>
      <c r="P72" s="31">
        <f>SUM(P73:P82)</f>
        <v>604366702.84000003</v>
      </c>
    </row>
    <row r="73" spans="1:16" ht="25.5" x14ac:dyDescent="0.25">
      <c r="A73" s="7"/>
      <c r="B73" s="7"/>
      <c r="C73" s="7"/>
      <c r="D73" s="7"/>
      <c r="E73" s="37" t="s">
        <v>117</v>
      </c>
      <c r="F73" s="9"/>
      <c r="G73" s="10" t="s">
        <v>75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v>6874175.2599999998</v>
      </c>
      <c r="N73" s="35">
        <v>0</v>
      </c>
      <c r="O73" s="35">
        <v>0</v>
      </c>
      <c r="P73" s="36">
        <f t="shared" ref="P73:P82" si="16">SUM(H73:O73)</f>
        <v>6874175.2599999998</v>
      </c>
    </row>
    <row r="74" spans="1:16" ht="27" customHeight="1" x14ac:dyDescent="0.25">
      <c r="A74" s="7"/>
      <c r="B74" s="7"/>
      <c r="C74" s="7"/>
      <c r="D74" s="7"/>
      <c r="E74" s="37" t="s">
        <v>118</v>
      </c>
      <c r="F74" s="9"/>
      <c r="G74" s="10" t="s">
        <v>63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6">
        <v>200000</v>
      </c>
      <c r="P74" s="36">
        <f t="shared" si="16"/>
        <v>200000</v>
      </c>
    </row>
    <row r="75" spans="1:16" ht="12.75" customHeight="1" x14ac:dyDescent="0.25">
      <c r="A75" s="7"/>
      <c r="B75" s="7"/>
      <c r="C75" s="7"/>
      <c r="D75" s="7"/>
      <c r="E75" s="37" t="s">
        <v>119</v>
      </c>
      <c r="F75" s="9"/>
      <c r="G75" s="10" t="s">
        <v>120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6">
        <v>7672477.9500000002</v>
      </c>
      <c r="P75" s="36">
        <f t="shared" si="16"/>
        <v>7672477.9500000002</v>
      </c>
    </row>
    <row r="76" spans="1:16" ht="25.5" x14ac:dyDescent="0.25">
      <c r="A76" s="7"/>
      <c r="B76" s="7"/>
      <c r="C76" s="7"/>
      <c r="D76" s="7"/>
      <c r="E76" s="37" t="s">
        <v>121</v>
      </c>
      <c r="F76" s="9"/>
      <c r="G76" s="10" t="s">
        <v>31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6">
        <v>523176165.06999999</v>
      </c>
      <c r="P76" s="36">
        <f t="shared" si="16"/>
        <v>523176165.06999999</v>
      </c>
    </row>
    <row r="77" spans="1:16" ht="51" x14ac:dyDescent="0.25">
      <c r="A77" s="7"/>
      <c r="B77" s="7"/>
      <c r="C77" s="7"/>
      <c r="D77" s="7"/>
      <c r="E77" s="37" t="s">
        <v>122</v>
      </c>
      <c r="F77" s="9"/>
      <c r="G77" s="10" t="s">
        <v>31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6">
        <v>1804089.47</v>
      </c>
      <c r="P77" s="36">
        <f t="shared" si="16"/>
        <v>1804089.47</v>
      </c>
    </row>
    <row r="78" spans="1:16" ht="27" customHeight="1" x14ac:dyDescent="0.25">
      <c r="A78" s="7"/>
      <c r="B78" s="7"/>
      <c r="C78" s="7"/>
      <c r="D78" s="7"/>
      <c r="E78" s="37" t="s">
        <v>123</v>
      </c>
      <c r="F78" s="9"/>
      <c r="G78" s="10" t="s">
        <v>31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6">
        <v>1903449.69</v>
      </c>
      <c r="P78" s="36">
        <f t="shared" si="16"/>
        <v>1903449.69</v>
      </c>
    </row>
    <row r="79" spans="1:16" ht="27" customHeight="1" x14ac:dyDescent="0.25">
      <c r="A79" s="7"/>
      <c r="B79" s="7"/>
      <c r="C79" s="7"/>
      <c r="D79" s="7"/>
      <c r="E79" s="37" t="s">
        <v>35</v>
      </c>
      <c r="F79" s="9"/>
      <c r="G79" s="10" t="s">
        <v>36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6">
        <v>33217834.16</v>
      </c>
      <c r="P79" s="36">
        <f t="shared" si="16"/>
        <v>33217834.16</v>
      </c>
    </row>
    <row r="80" spans="1:16" ht="38.25" x14ac:dyDescent="0.25">
      <c r="A80" s="7"/>
      <c r="B80" s="7"/>
      <c r="C80" s="7"/>
      <c r="D80" s="7"/>
      <c r="E80" s="37" t="s">
        <v>124</v>
      </c>
      <c r="F80" s="9"/>
      <c r="G80" s="10" t="s">
        <v>87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6">
        <v>24575605.329999998</v>
      </c>
      <c r="P80" s="36">
        <f t="shared" si="16"/>
        <v>24575605.329999998</v>
      </c>
    </row>
    <row r="81" spans="1:17" ht="27" customHeight="1" x14ac:dyDescent="0.25">
      <c r="A81" s="7"/>
      <c r="B81" s="7"/>
      <c r="C81" s="7"/>
      <c r="D81" s="7"/>
      <c r="E81" s="37" t="s">
        <v>125</v>
      </c>
      <c r="F81" s="9"/>
      <c r="G81" s="10" t="s">
        <v>55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6">
        <v>264196.75</v>
      </c>
      <c r="P81" s="36">
        <f t="shared" si="16"/>
        <v>264196.75</v>
      </c>
    </row>
    <row r="82" spans="1:17" ht="51" x14ac:dyDescent="0.25">
      <c r="A82" s="7"/>
      <c r="B82" s="7"/>
      <c r="C82" s="7"/>
      <c r="D82" s="7"/>
      <c r="E82" s="37" t="s">
        <v>126</v>
      </c>
      <c r="F82" s="9"/>
      <c r="G82" s="10" t="s">
        <v>31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6">
        <v>4678709.16</v>
      </c>
      <c r="P82" s="36">
        <f t="shared" si="16"/>
        <v>4678709.16</v>
      </c>
    </row>
    <row r="83" spans="1:17" x14ac:dyDescent="0.25">
      <c r="A83" s="7"/>
      <c r="B83" s="7"/>
      <c r="C83" s="7"/>
      <c r="D83" s="7"/>
      <c r="E83" s="37"/>
      <c r="F83" s="9"/>
      <c r="G83" s="10"/>
      <c r="H83" s="10"/>
      <c r="I83" s="35"/>
      <c r="J83" s="35"/>
      <c r="K83" s="35"/>
      <c r="L83" s="35"/>
      <c r="M83" s="35"/>
      <c r="N83" s="35"/>
      <c r="O83" s="36"/>
      <c r="P83" s="36"/>
    </row>
    <row r="84" spans="1:17" x14ac:dyDescent="0.25">
      <c r="A84" s="7"/>
      <c r="B84" s="7"/>
      <c r="C84" s="73" t="s">
        <v>127</v>
      </c>
      <c r="D84" s="73"/>
      <c r="E84" s="73"/>
      <c r="F84" s="9"/>
      <c r="G84" s="10"/>
      <c r="H84" s="14">
        <f>SUM(H85)</f>
        <v>0</v>
      </c>
      <c r="I84" s="14">
        <f>SUM(I85)</f>
        <v>0</v>
      </c>
      <c r="J84" s="15">
        <f t="shared" ref="J84:P84" si="17">SUM(J85)</f>
        <v>12602152.92</v>
      </c>
      <c r="K84" s="14">
        <f t="shared" si="17"/>
        <v>0</v>
      </c>
      <c r="L84" s="14">
        <f t="shared" si="17"/>
        <v>0</v>
      </c>
      <c r="M84" s="15">
        <f t="shared" si="17"/>
        <v>6772521.5700000003</v>
      </c>
      <c r="N84" s="14">
        <f t="shared" si="17"/>
        <v>0</v>
      </c>
      <c r="O84" s="14">
        <f t="shared" si="17"/>
        <v>0</v>
      </c>
      <c r="P84" s="15">
        <f t="shared" si="17"/>
        <v>19374674.490000002</v>
      </c>
      <c r="Q84" s="24"/>
    </row>
    <row r="85" spans="1:17" s="24" customFormat="1" x14ac:dyDescent="0.25">
      <c r="A85" s="25"/>
      <c r="B85" s="25"/>
      <c r="C85" s="26"/>
      <c r="D85" s="27" t="s">
        <v>128</v>
      </c>
      <c r="E85" s="28" t="s">
        <v>129</v>
      </c>
      <c r="F85" s="26"/>
      <c r="G85" s="39"/>
      <c r="H85" s="30">
        <f t="shared" ref="H85:I85" si="18">SUM(H86:H112)</f>
        <v>0</v>
      </c>
      <c r="I85" s="30">
        <f t="shared" si="18"/>
        <v>0</v>
      </c>
      <c r="J85" s="31">
        <f>SUM(J86:J112)</f>
        <v>12602152.92</v>
      </c>
      <c r="K85" s="30">
        <f>SUM(K86:K112)</f>
        <v>0</v>
      </c>
      <c r="L85" s="30">
        <f>SUM(L86:L112)</f>
        <v>0</v>
      </c>
      <c r="M85" s="31">
        <f t="shared" ref="M85:P85" si="19">SUM(M86:M112)</f>
        <v>6772521.5700000003</v>
      </c>
      <c r="N85" s="30">
        <f t="shared" si="19"/>
        <v>0</v>
      </c>
      <c r="O85" s="30">
        <f t="shared" si="19"/>
        <v>0</v>
      </c>
      <c r="P85" s="31">
        <f t="shared" si="19"/>
        <v>19374674.490000002</v>
      </c>
    </row>
    <row r="86" spans="1:17" x14ac:dyDescent="0.25">
      <c r="A86" s="7"/>
      <c r="B86" s="7"/>
      <c r="C86" s="7"/>
      <c r="D86" s="7"/>
      <c r="E86" s="37" t="s">
        <v>130</v>
      </c>
      <c r="F86" s="9"/>
      <c r="G86" s="10" t="s">
        <v>131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v>500000</v>
      </c>
      <c r="N86" s="35">
        <v>0</v>
      </c>
      <c r="O86" s="35">
        <v>0</v>
      </c>
      <c r="P86" s="36">
        <f t="shared" ref="P86:P112" si="20">SUM(H86:O86)</f>
        <v>500000</v>
      </c>
    </row>
    <row r="87" spans="1:17" x14ac:dyDescent="0.25">
      <c r="A87" s="7"/>
      <c r="B87" s="7"/>
      <c r="C87" s="7"/>
      <c r="D87" s="7"/>
      <c r="E87" s="37" t="s">
        <v>132</v>
      </c>
      <c r="F87" s="9"/>
      <c r="G87" s="10" t="s">
        <v>36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v>274999.99</v>
      </c>
      <c r="N87" s="35">
        <v>0</v>
      </c>
      <c r="O87" s="35">
        <v>0</v>
      </c>
      <c r="P87" s="36">
        <f t="shared" si="20"/>
        <v>274999.99</v>
      </c>
    </row>
    <row r="88" spans="1:17" x14ac:dyDescent="0.25">
      <c r="A88" s="7"/>
      <c r="B88" s="7"/>
      <c r="C88" s="7"/>
      <c r="D88" s="7"/>
      <c r="E88" s="37" t="s">
        <v>133</v>
      </c>
      <c r="F88" s="9"/>
      <c r="G88" s="10" t="s">
        <v>134</v>
      </c>
      <c r="H88" s="35">
        <v>0</v>
      </c>
      <c r="I88" s="35">
        <v>0</v>
      </c>
      <c r="J88" s="36">
        <v>675000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6">
        <f t="shared" si="20"/>
        <v>675000</v>
      </c>
    </row>
    <row r="89" spans="1:17" x14ac:dyDescent="0.25">
      <c r="A89" s="7"/>
      <c r="B89" s="7"/>
      <c r="C89" s="7"/>
      <c r="D89" s="7"/>
      <c r="E89" s="37" t="s">
        <v>135</v>
      </c>
      <c r="F89" s="9"/>
      <c r="G89" s="10" t="s">
        <v>75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v>1375000</v>
      </c>
      <c r="N89" s="35">
        <v>0</v>
      </c>
      <c r="O89" s="35">
        <v>0</v>
      </c>
      <c r="P89" s="36">
        <f t="shared" si="20"/>
        <v>1375000</v>
      </c>
    </row>
    <row r="90" spans="1:17" x14ac:dyDescent="0.25">
      <c r="A90" s="7"/>
      <c r="B90" s="7"/>
      <c r="C90" s="7"/>
      <c r="D90" s="7"/>
      <c r="E90" s="37" t="s">
        <v>136</v>
      </c>
      <c r="F90" s="9"/>
      <c r="G90" s="10" t="s">
        <v>75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v>1650000</v>
      </c>
      <c r="N90" s="35">
        <v>0</v>
      </c>
      <c r="O90" s="35">
        <v>0</v>
      </c>
      <c r="P90" s="36">
        <f t="shared" si="20"/>
        <v>1650000</v>
      </c>
    </row>
    <row r="91" spans="1:17" x14ac:dyDescent="0.25">
      <c r="A91" s="7"/>
      <c r="B91" s="7"/>
      <c r="C91" s="7"/>
      <c r="D91" s="7"/>
      <c r="E91" s="37" t="s">
        <v>137</v>
      </c>
      <c r="F91" s="9"/>
      <c r="G91" s="10" t="s">
        <v>75</v>
      </c>
      <c r="H91" s="35">
        <v>0</v>
      </c>
      <c r="I91" s="35">
        <v>0</v>
      </c>
      <c r="J91" s="36">
        <v>1992639.25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6">
        <f t="shared" si="20"/>
        <v>1992639.25</v>
      </c>
    </row>
    <row r="92" spans="1:17" ht="25.5" x14ac:dyDescent="0.25">
      <c r="A92" s="7"/>
      <c r="B92" s="7"/>
      <c r="C92" s="7"/>
      <c r="D92" s="7"/>
      <c r="E92" s="37" t="s">
        <v>138</v>
      </c>
      <c r="F92" s="9"/>
      <c r="G92" s="10" t="s">
        <v>139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v>525000</v>
      </c>
      <c r="N92" s="35">
        <v>0</v>
      </c>
      <c r="O92" s="35">
        <v>0</v>
      </c>
      <c r="P92" s="36">
        <f t="shared" si="20"/>
        <v>525000</v>
      </c>
    </row>
    <row r="93" spans="1:17" x14ac:dyDescent="0.25">
      <c r="A93" s="7"/>
      <c r="B93" s="7"/>
      <c r="C93" s="7"/>
      <c r="D93" s="7"/>
      <c r="E93" s="37" t="s">
        <v>140</v>
      </c>
      <c r="F93" s="9"/>
      <c r="G93" s="10" t="s">
        <v>139</v>
      </c>
      <c r="H93" s="35">
        <v>0</v>
      </c>
      <c r="I93" s="35">
        <v>0</v>
      </c>
      <c r="J93" s="36">
        <v>2146217.15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6">
        <f t="shared" si="20"/>
        <v>2146217.15</v>
      </c>
    </row>
    <row r="94" spans="1:17" x14ac:dyDescent="0.25">
      <c r="A94" s="7"/>
      <c r="B94" s="7"/>
      <c r="C94" s="7"/>
      <c r="D94" s="7"/>
      <c r="E94" s="37" t="s">
        <v>141</v>
      </c>
      <c r="F94" s="9"/>
      <c r="G94" s="10" t="s">
        <v>142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v>133849.82</v>
      </c>
      <c r="N94" s="35">
        <v>0</v>
      </c>
      <c r="O94" s="35">
        <v>0</v>
      </c>
      <c r="P94" s="36">
        <f t="shared" si="20"/>
        <v>133849.82</v>
      </c>
    </row>
    <row r="95" spans="1:17" x14ac:dyDescent="0.25">
      <c r="A95" s="7"/>
      <c r="B95" s="7"/>
      <c r="C95" s="7"/>
      <c r="D95" s="7"/>
      <c r="E95" s="37" t="s">
        <v>143</v>
      </c>
      <c r="F95" s="9"/>
      <c r="G95" s="10" t="s">
        <v>142</v>
      </c>
      <c r="H95" s="35">
        <v>0</v>
      </c>
      <c r="I95" s="35">
        <v>0</v>
      </c>
      <c r="J95" s="36">
        <v>765000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6">
        <f t="shared" si="20"/>
        <v>765000</v>
      </c>
    </row>
    <row r="96" spans="1:17" x14ac:dyDescent="0.25">
      <c r="A96" s="7"/>
      <c r="B96" s="7"/>
      <c r="C96" s="7"/>
      <c r="D96" s="7"/>
      <c r="E96" s="37" t="s">
        <v>144</v>
      </c>
      <c r="F96" s="9"/>
      <c r="G96" s="10" t="s">
        <v>131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v>200000</v>
      </c>
      <c r="N96" s="35">
        <v>0</v>
      </c>
      <c r="O96" s="35">
        <v>0</v>
      </c>
      <c r="P96" s="36">
        <f t="shared" si="20"/>
        <v>200000</v>
      </c>
    </row>
    <row r="97" spans="1:16" x14ac:dyDescent="0.25">
      <c r="A97" s="7"/>
      <c r="B97" s="7"/>
      <c r="C97" s="7"/>
      <c r="D97" s="7"/>
      <c r="E97" s="37" t="s">
        <v>145</v>
      </c>
      <c r="F97" s="9"/>
      <c r="G97" s="10" t="s">
        <v>131</v>
      </c>
      <c r="H97" s="35">
        <v>0</v>
      </c>
      <c r="I97" s="35">
        <v>0</v>
      </c>
      <c r="J97" s="36">
        <v>560000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6">
        <f t="shared" si="20"/>
        <v>560000</v>
      </c>
    </row>
    <row r="98" spans="1:16" x14ac:dyDescent="0.25">
      <c r="A98" s="7"/>
      <c r="B98" s="7"/>
      <c r="C98" s="7"/>
      <c r="D98" s="7"/>
      <c r="E98" s="37" t="s">
        <v>146</v>
      </c>
      <c r="F98" s="9"/>
      <c r="G98" s="10" t="s">
        <v>31</v>
      </c>
      <c r="H98" s="35">
        <v>0</v>
      </c>
      <c r="I98" s="35">
        <v>0</v>
      </c>
      <c r="J98" s="36">
        <v>2013296.53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6">
        <f t="shared" si="20"/>
        <v>2013296.53</v>
      </c>
    </row>
    <row r="99" spans="1:16" x14ac:dyDescent="0.25">
      <c r="A99" s="7"/>
      <c r="B99" s="7"/>
      <c r="C99" s="7"/>
      <c r="D99" s="7"/>
      <c r="E99" s="37" t="s">
        <v>147</v>
      </c>
      <c r="F99" s="9"/>
      <c r="G99" s="10" t="s">
        <v>75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v>425000</v>
      </c>
      <c r="N99" s="35">
        <v>0</v>
      </c>
      <c r="O99" s="35">
        <v>0</v>
      </c>
      <c r="P99" s="36">
        <f t="shared" si="20"/>
        <v>425000</v>
      </c>
    </row>
    <row r="100" spans="1:16" x14ac:dyDescent="0.25">
      <c r="A100" s="7"/>
      <c r="B100" s="7"/>
      <c r="C100" s="7"/>
      <c r="D100" s="7"/>
      <c r="E100" s="37" t="s">
        <v>148</v>
      </c>
      <c r="F100" s="9"/>
      <c r="G100" s="10" t="s">
        <v>75</v>
      </c>
      <c r="H100" s="35">
        <v>0</v>
      </c>
      <c r="I100" s="35">
        <v>0</v>
      </c>
      <c r="J100" s="36">
        <v>500000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6">
        <f t="shared" si="20"/>
        <v>500000</v>
      </c>
    </row>
    <row r="101" spans="1:16" x14ac:dyDescent="0.25">
      <c r="A101" s="7"/>
      <c r="B101" s="7"/>
      <c r="C101" s="7"/>
      <c r="D101" s="7"/>
      <c r="E101" s="37" t="s">
        <v>149</v>
      </c>
      <c r="F101" s="9"/>
      <c r="G101" s="10" t="s">
        <v>150</v>
      </c>
      <c r="H101" s="35">
        <v>0</v>
      </c>
      <c r="I101" s="35">
        <v>0</v>
      </c>
      <c r="J101" s="36">
        <v>375000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6">
        <f t="shared" si="20"/>
        <v>375000</v>
      </c>
    </row>
    <row r="102" spans="1:16" x14ac:dyDescent="0.25">
      <c r="A102" s="7"/>
      <c r="B102" s="7"/>
      <c r="C102" s="7"/>
      <c r="D102" s="7"/>
      <c r="E102" s="37" t="s">
        <v>151</v>
      </c>
      <c r="F102" s="9"/>
      <c r="G102" s="10" t="s">
        <v>59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v>400000</v>
      </c>
      <c r="N102" s="35">
        <v>0</v>
      </c>
      <c r="O102" s="35">
        <v>0</v>
      </c>
      <c r="P102" s="36">
        <f t="shared" si="20"/>
        <v>400000</v>
      </c>
    </row>
    <row r="103" spans="1:16" x14ac:dyDescent="0.25">
      <c r="A103" s="7"/>
      <c r="B103" s="7"/>
      <c r="C103" s="7"/>
      <c r="D103" s="7"/>
      <c r="E103" s="37" t="s">
        <v>152</v>
      </c>
      <c r="F103" s="9"/>
      <c r="G103" s="10" t="s">
        <v>59</v>
      </c>
      <c r="H103" s="35">
        <v>0</v>
      </c>
      <c r="I103" s="35">
        <v>0</v>
      </c>
      <c r="J103" s="36">
        <v>200000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6">
        <f t="shared" si="20"/>
        <v>200000</v>
      </c>
    </row>
    <row r="104" spans="1:16" x14ac:dyDescent="0.25">
      <c r="A104" s="7"/>
      <c r="B104" s="7"/>
      <c r="C104" s="7"/>
      <c r="D104" s="7"/>
      <c r="E104" s="37" t="s">
        <v>153</v>
      </c>
      <c r="F104" s="9"/>
      <c r="G104" s="10" t="s">
        <v>154</v>
      </c>
      <c r="H104" s="35">
        <v>0</v>
      </c>
      <c r="I104" s="35">
        <v>0</v>
      </c>
      <c r="J104" s="36">
        <v>675000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6">
        <f t="shared" si="20"/>
        <v>675000</v>
      </c>
    </row>
    <row r="105" spans="1:16" x14ac:dyDescent="0.25">
      <c r="A105" s="7"/>
      <c r="B105" s="7"/>
      <c r="C105" s="7"/>
      <c r="D105" s="7"/>
      <c r="E105" s="37" t="s">
        <v>155</v>
      </c>
      <c r="F105" s="9"/>
      <c r="G105" s="10" t="s">
        <v>36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v>163671.76</v>
      </c>
      <c r="N105" s="35">
        <v>0</v>
      </c>
      <c r="O105" s="35">
        <v>0</v>
      </c>
      <c r="P105" s="36">
        <f t="shared" si="20"/>
        <v>163671.76</v>
      </c>
    </row>
    <row r="106" spans="1:16" x14ac:dyDescent="0.25">
      <c r="A106" s="7"/>
      <c r="B106" s="7"/>
      <c r="C106" s="7"/>
      <c r="D106" s="7"/>
      <c r="E106" s="37" t="s">
        <v>156</v>
      </c>
      <c r="F106" s="9"/>
      <c r="G106" s="10" t="s">
        <v>100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v>375000</v>
      </c>
      <c r="N106" s="35">
        <v>0</v>
      </c>
      <c r="O106" s="35">
        <v>0</v>
      </c>
      <c r="P106" s="36">
        <f t="shared" si="20"/>
        <v>375000</v>
      </c>
    </row>
    <row r="107" spans="1:16" x14ac:dyDescent="0.25">
      <c r="A107" s="7"/>
      <c r="B107" s="7"/>
      <c r="C107" s="7"/>
      <c r="D107" s="7"/>
      <c r="E107" s="37" t="s">
        <v>157</v>
      </c>
      <c r="F107" s="9"/>
      <c r="G107" s="10" t="s">
        <v>100</v>
      </c>
      <c r="H107" s="35">
        <v>0</v>
      </c>
      <c r="I107" s="35">
        <v>0</v>
      </c>
      <c r="J107" s="36">
        <v>624999.99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6">
        <f t="shared" si="20"/>
        <v>624999.99</v>
      </c>
    </row>
    <row r="108" spans="1:16" x14ac:dyDescent="0.25">
      <c r="A108" s="7"/>
      <c r="B108" s="7"/>
      <c r="C108" s="7"/>
      <c r="D108" s="7"/>
      <c r="E108" s="37" t="s">
        <v>158</v>
      </c>
      <c r="F108" s="9"/>
      <c r="G108" s="10" t="s">
        <v>36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v>500000</v>
      </c>
      <c r="N108" s="35">
        <v>0</v>
      </c>
      <c r="O108" s="35">
        <v>0</v>
      </c>
      <c r="P108" s="36">
        <f t="shared" si="20"/>
        <v>500000</v>
      </c>
    </row>
    <row r="109" spans="1:16" x14ac:dyDescent="0.25">
      <c r="A109" s="7"/>
      <c r="B109" s="7"/>
      <c r="C109" s="7"/>
      <c r="D109" s="7"/>
      <c r="E109" s="37" t="s">
        <v>159</v>
      </c>
      <c r="F109" s="9"/>
      <c r="G109" s="10" t="s">
        <v>36</v>
      </c>
      <c r="H109" s="35">
        <v>0</v>
      </c>
      <c r="I109" s="35">
        <v>0</v>
      </c>
      <c r="J109" s="36">
        <v>900000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6">
        <f t="shared" si="20"/>
        <v>900000</v>
      </c>
    </row>
    <row r="110" spans="1:16" x14ac:dyDescent="0.25">
      <c r="A110" s="7"/>
      <c r="B110" s="7"/>
      <c r="C110" s="7"/>
      <c r="D110" s="7"/>
      <c r="E110" s="37" t="s">
        <v>160</v>
      </c>
      <c r="F110" s="9"/>
      <c r="G110" s="10" t="s">
        <v>36</v>
      </c>
      <c r="H110" s="35">
        <v>0</v>
      </c>
      <c r="I110" s="35">
        <v>0</v>
      </c>
      <c r="J110" s="36">
        <v>450000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6">
        <f t="shared" si="20"/>
        <v>450000</v>
      </c>
    </row>
    <row r="111" spans="1:16" x14ac:dyDescent="0.25">
      <c r="A111" s="7"/>
      <c r="B111" s="7"/>
      <c r="C111" s="7"/>
      <c r="D111" s="7"/>
      <c r="E111" s="37" t="s">
        <v>161</v>
      </c>
      <c r="F111" s="9"/>
      <c r="G111" s="10" t="s">
        <v>36</v>
      </c>
      <c r="H111" s="35">
        <v>0</v>
      </c>
      <c r="I111" s="35">
        <v>0</v>
      </c>
      <c r="J111" s="36">
        <v>725000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6">
        <f t="shared" si="20"/>
        <v>725000</v>
      </c>
    </row>
    <row r="112" spans="1:16" x14ac:dyDescent="0.25">
      <c r="A112" s="7"/>
      <c r="B112" s="7"/>
      <c r="C112" s="7"/>
      <c r="D112" s="7"/>
      <c r="E112" s="37" t="s">
        <v>162</v>
      </c>
      <c r="F112" s="9"/>
      <c r="G112" s="10" t="s">
        <v>59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v>250000</v>
      </c>
      <c r="N112" s="35">
        <v>0</v>
      </c>
      <c r="O112" s="35">
        <v>0</v>
      </c>
      <c r="P112" s="36">
        <f t="shared" si="20"/>
        <v>250000</v>
      </c>
    </row>
    <row r="113" spans="1:16" x14ac:dyDescent="0.25">
      <c r="A113" s="7"/>
      <c r="B113" s="7"/>
      <c r="C113" s="7"/>
      <c r="D113" s="7"/>
      <c r="E113" s="37"/>
      <c r="F113" s="9"/>
      <c r="G113" s="10"/>
      <c r="H113" s="10"/>
      <c r="I113" s="35"/>
      <c r="J113" s="35"/>
      <c r="K113" s="35"/>
      <c r="L113" s="35"/>
      <c r="M113" s="36"/>
      <c r="N113" s="35"/>
      <c r="O113" s="35"/>
      <c r="P113" s="36"/>
    </row>
    <row r="114" spans="1:16" s="22" customFormat="1" ht="18" customHeight="1" x14ac:dyDescent="0.25">
      <c r="A114" s="74" t="s">
        <v>163</v>
      </c>
      <c r="B114" s="74"/>
      <c r="C114" s="74"/>
      <c r="D114" s="74"/>
      <c r="E114" s="74"/>
      <c r="F114" s="18"/>
      <c r="G114" s="19"/>
      <c r="H114" s="40">
        <f>SUM(H115)</f>
        <v>0</v>
      </c>
      <c r="I114" s="41">
        <f t="shared" ref="I114:P117" si="21">SUM(I115)</f>
        <v>945719.41</v>
      </c>
      <c r="J114" s="40">
        <f t="shared" si="21"/>
        <v>0</v>
      </c>
      <c r="K114" s="40">
        <f t="shared" si="21"/>
        <v>0</v>
      </c>
      <c r="L114" s="40">
        <f t="shared" si="21"/>
        <v>0</v>
      </c>
      <c r="M114" s="40">
        <f t="shared" si="21"/>
        <v>0</v>
      </c>
      <c r="N114" s="40">
        <f t="shared" si="21"/>
        <v>0</v>
      </c>
      <c r="O114" s="40">
        <f t="shared" si="21"/>
        <v>0</v>
      </c>
      <c r="P114" s="41">
        <f t="shared" si="21"/>
        <v>945719.41</v>
      </c>
    </row>
    <row r="115" spans="1:16" x14ac:dyDescent="0.25">
      <c r="A115" s="7"/>
      <c r="B115" s="68" t="s">
        <v>164</v>
      </c>
      <c r="C115" s="68"/>
      <c r="D115" s="68"/>
      <c r="E115" s="68"/>
      <c r="F115" s="9"/>
      <c r="G115" s="10"/>
      <c r="H115" s="42">
        <f>SUM(H116)</f>
        <v>0</v>
      </c>
      <c r="I115" s="15">
        <f t="shared" si="21"/>
        <v>945719.41</v>
      </c>
      <c r="J115" s="42">
        <f t="shared" si="21"/>
        <v>0</v>
      </c>
      <c r="K115" s="42">
        <f t="shared" si="21"/>
        <v>0</v>
      </c>
      <c r="L115" s="42">
        <f t="shared" si="21"/>
        <v>0</v>
      </c>
      <c r="M115" s="42">
        <f t="shared" si="21"/>
        <v>0</v>
      </c>
      <c r="N115" s="42">
        <f t="shared" si="21"/>
        <v>0</v>
      </c>
      <c r="O115" s="42">
        <f t="shared" si="21"/>
        <v>0</v>
      </c>
      <c r="P115" s="15">
        <f t="shared" si="21"/>
        <v>945719.41</v>
      </c>
    </row>
    <row r="116" spans="1:16" x14ac:dyDescent="0.25">
      <c r="A116" s="7"/>
      <c r="B116" s="7"/>
      <c r="C116" s="68" t="s">
        <v>165</v>
      </c>
      <c r="D116" s="68"/>
      <c r="E116" s="68"/>
      <c r="F116" s="9"/>
      <c r="G116" s="10"/>
      <c r="H116" s="42">
        <f>SUM(H117)</f>
        <v>0</v>
      </c>
      <c r="I116" s="15">
        <f t="shared" si="21"/>
        <v>945719.41</v>
      </c>
      <c r="J116" s="42">
        <f t="shared" si="21"/>
        <v>0</v>
      </c>
      <c r="K116" s="42">
        <f t="shared" si="21"/>
        <v>0</v>
      </c>
      <c r="L116" s="42">
        <f t="shared" si="21"/>
        <v>0</v>
      </c>
      <c r="M116" s="42">
        <f t="shared" si="21"/>
        <v>0</v>
      </c>
      <c r="N116" s="42">
        <f t="shared" si="21"/>
        <v>0</v>
      </c>
      <c r="O116" s="42">
        <f t="shared" si="21"/>
        <v>0</v>
      </c>
      <c r="P116" s="15">
        <f t="shared" si="21"/>
        <v>945719.41</v>
      </c>
    </row>
    <row r="117" spans="1:16" s="24" customFormat="1" x14ac:dyDescent="0.25">
      <c r="A117" s="25"/>
      <c r="B117" s="25"/>
      <c r="C117" s="26"/>
      <c r="D117" s="27" t="s">
        <v>166</v>
      </c>
      <c r="E117" s="28" t="s">
        <v>167</v>
      </c>
      <c r="F117" s="26"/>
      <c r="G117" s="39"/>
      <c r="H117" s="43">
        <f>SUM(H118)</f>
        <v>0</v>
      </c>
      <c r="I117" s="31">
        <f t="shared" si="21"/>
        <v>945719.41</v>
      </c>
      <c r="J117" s="43">
        <f t="shared" si="21"/>
        <v>0</v>
      </c>
      <c r="K117" s="43">
        <f t="shared" si="21"/>
        <v>0</v>
      </c>
      <c r="L117" s="43">
        <f t="shared" si="21"/>
        <v>0</v>
      </c>
      <c r="M117" s="43">
        <f t="shared" si="21"/>
        <v>0</v>
      </c>
      <c r="N117" s="43">
        <f t="shared" si="21"/>
        <v>0</v>
      </c>
      <c r="O117" s="43">
        <f t="shared" si="21"/>
        <v>0</v>
      </c>
      <c r="P117" s="31">
        <f t="shared" si="21"/>
        <v>945719.41</v>
      </c>
    </row>
    <row r="118" spans="1:16" ht="25.5" x14ac:dyDescent="0.25">
      <c r="A118" s="7"/>
      <c r="B118" s="7"/>
      <c r="C118" s="7"/>
      <c r="D118" s="7"/>
      <c r="E118" s="37" t="s">
        <v>168</v>
      </c>
      <c r="F118" s="9"/>
      <c r="G118" s="10" t="s">
        <v>87</v>
      </c>
      <c r="H118" s="35">
        <v>0</v>
      </c>
      <c r="I118" s="36">
        <v>945719.41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6">
        <f t="shared" ref="P118" si="22">SUM(H118:O118)</f>
        <v>945719.41</v>
      </c>
    </row>
    <row r="119" spans="1:16" x14ac:dyDescent="0.25">
      <c r="A119" s="7"/>
      <c r="B119" s="7"/>
      <c r="C119" s="7"/>
      <c r="D119" s="7"/>
      <c r="E119" s="37"/>
      <c r="F119" s="9"/>
      <c r="G119" s="10"/>
      <c r="H119" s="10"/>
      <c r="I119" s="35"/>
      <c r="J119" s="35"/>
      <c r="K119" s="35"/>
      <c r="L119" s="35"/>
      <c r="M119" s="36"/>
      <c r="N119" s="35"/>
      <c r="O119" s="35"/>
      <c r="P119" s="36"/>
    </row>
    <row r="120" spans="1:16" s="22" customFormat="1" ht="18" customHeight="1" x14ac:dyDescent="0.25">
      <c r="A120" s="74" t="s">
        <v>169</v>
      </c>
      <c r="B120" s="74"/>
      <c r="C120" s="74"/>
      <c r="D120" s="74"/>
      <c r="E120" s="74"/>
      <c r="F120" s="18"/>
      <c r="G120" s="19"/>
      <c r="H120" s="40">
        <f t="shared" ref="H120:P123" si="23">SUM(H121)</f>
        <v>0</v>
      </c>
      <c r="I120" s="40">
        <f t="shared" si="23"/>
        <v>0</v>
      </c>
      <c r="J120" s="21">
        <v>7229990</v>
      </c>
      <c r="K120" s="40">
        <f t="shared" ref="K120:O123" si="24">SUM(K121)</f>
        <v>0</v>
      </c>
      <c r="L120" s="40">
        <f t="shared" si="24"/>
        <v>0</v>
      </c>
      <c r="M120" s="40">
        <f t="shared" si="24"/>
        <v>0</v>
      </c>
      <c r="N120" s="40">
        <f t="shared" si="24"/>
        <v>0</v>
      </c>
      <c r="O120" s="40">
        <f t="shared" si="24"/>
        <v>0</v>
      </c>
      <c r="P120" s="21">
        <v>7229990</v>
      </c>
    </row>
    <row r="121" spans="1:16" x14ac:dyDescent="0.25">
      <c r="A121" s="7"/>
      <c r="B121" s="68" t="s">
        <v>26</v>
      </c>
      <c r="C121" s="68"/>
      <c r="D121" s="68"/>
      <c r="E121" s="68"/>
      <c r="F121" s="9"/>
      <c r="G121" s="10"/>
      <c r="H121" s="14">
        <f t="shared" si="23"/>
        <v>0</v>
      </c>
      <c r="I121" s="14">
        <f t="shared" si="23"/>
        <v>0</v>
      </c>
      <c r="J121" s="15">
        <f t="shared" si="23"/>
        <v>7229990</v>
      </c>
      <c r="K121" s="14">
        <f t="shared" si="24"/>
        <v>0</v>
      </c>
      <c r="L121" s="14">
        <f t="shared" si="24"/>
        <v>0</v>
      </c>
      <c r="M121" s="14">
        <f>SUM(M122)</f>
        <v>0</v>
      </c>
      <c r="N121" s="14">
        <f t="shared" si="23"/>
        <v>0</v>
      </c>
      <c r="O121" s="14">
        <f t="shared" si="23"/>
        <v>0</v>
      </c>
      <c r="P121" s="15">
        <f t="shared" si="23"/>
        <v>7229990</v>
      </c>
    </row>
    <row r="122" spans="1:16" x14ac:dyDescent="0.25">
      <c r="A122" s="7"/>
      <c r="B122" s="7"/>
      <c r="C122" s="68" t="s">
        <v>44</v>
      </c>
      <c r="D122" s="68"/>
      <c r="E122" s="68"/>
      <c r="F122" s="9"/>
      <c r="G122" s="10"/>
      <c r="H122" s="14">
        <f t="shared" si="23"/>
        <v>0</v>
      </c>
      <c r="I122" s="14">
        <f t="shared" si="23"/>
        <v>0</v>
      </c>
      <c r="J122" s="15">
        <f t="shared" si="23"/>
        <v>7229990</v>
      </c>
      <c r="K122" s="14">
        <f t="shared" si="24"/>
        <v>0</v>
      </c>
      <c r="L122" s="14">
        <f t="shared" si="24"/>
        <v>0</v>
      </c>
      <c r="M122" s="14">
        <f>SUM(M123)</f>
        <v>0</v>
      </c>
      <c r="N122" s="14">
        <f t="shared" si="23"/>
        <v>0</v>
      </c>
      <c r="O122" s="14">
        <f t="shared" si="23"/>
        <v>0</v>
      </c>
      <c r="P122" s="15">
        <f t="shared" si="23"/>
        <v>7229990</v>
      </c>
    </row>
    <row r="123" spans="1:16" s="24" customFormat="1" x14ac:dyDescent="0.25">
      <c r="A123" s="25"/>
      <c r="B123" s="25"/>
      <c r="C123" s="26"/>
      <c r="D123" s="27" t="s">
        <v>170</v>
      </c>
      <c r="E123" s="28" t="s">
        <v>171</v>
      </c>
      <c r="F123" s="26"/>
      <c r="G123" s="39"/>
      <c r="H123" s="43">
        <f t="shared" si="23"/>
        <v>0</v>
      </c>
      <c r="I123" s="43">
        <f t="shared" si="23"/>
        <v>0</v>
      </c>
      <c r="J123" s="31">
        <f t="shared" si="23"/>
        <v>7229990</v>
      </c>
      <c r="K123" s="43">
        <f t="shared" si="24"/>
        <v>0</v>
      </c>
      <c r="L123" s="43">
        <f t="shared" si="24"/>
        <v>0</v>
      </c>
      <c r="M123" s="43">
        <f>SUM(M124)</f>
        <v>0</v>
      </c>
      <c r="N123" s="43">
        <f t="shared" si="23"/>
        <v>0</v>
      </c>
      <c r="O123" s="43">
        <f t="shared" si="23"/>
        <v>0</v>
      </c>
      <c r="P123" s="31">
        <f>SUM(P124)</f>
        <v>7229990</v>
      </c>
    </row>
    <row r="124" spans="1:16" ht="25.5" x14ac:dyDescent="0.25">
      <c r="A124" s="7"/>
      <c r="B124" s="7"/>
      <c r="C124" s="7"/>
      <c r="D124" s="7"/>
      <c r="E124" s="37" t="s">
        <v>172</v>
      </c>
      <c r="F124" s="9"/>
      <c r="G124" s="10" t="s">
        <v>34</v>
      </c>
      <c r="H124" s="35">
        <v>0</v>
      </c>
      <c r="I124" s="35">
        <v>0</v>
      </c>
      <c r="J124" s="36">
        <v>7229990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6">
        <f t="shared" ref="P124" si="25">SUM(H124:O124)</f>
        <v>7229990</v>
      </c>
    </row>
    <row r="125" spans="1:16" x14ac:dyDescent="0.25">
      <c r="A125" s="12"/>
      <c r="B125" s="12"/>
      <c r="C125" s="12"/>
      <c r="D125" s="12"/>
      <c r="E125" s="37"/>
      <c r="F125" s="9"/>
      <c r="G125" s="10"/>
      <c r="H125" s="10"/>
      <c r="I125" s="35"/>
      <c r="J125" s="35"/>
      <c r="K125" s="35"/>
      <c r="L125" s="35"/>
      <c r="M125" s="36"/>
      <c r="N125" s="35"/>
      <c r="O125" s="35"/>
      <c r="P125" s="36"/>
    </row>
    <row r="126" spans="1:16" s="22" customFormat="1" ht="18" customHeight="1" x14ac:dyDescent="0.25">
      <c r="A126" s="69" t="s">
        <v>173</v>
      </c>
      <c r="B126" s="69"/>
      <c r="C126" s="69"/>
      <c r="D126" s="69"/>
      <c r="E126" s="69"/>
      <c r="F126" s="50"/>
      <c r="G126" s="51"/>
      <c r="H126" s="52">
        <f>SUM(H127)</f>
        <v>0</v>
      </c>
      <c r="I126" s="52">
        <f>SUM(I127)</f>
        <v>0</v>
      </c>
      <c r="J126" s="41">
        <v>1449779</v>
      </c>
      <c r="K126" s="52">
        <f t="shared" ref="K126:P126" si="26">SUM(K127)</f>
        <v>0</v>
      </c>
      <c r="L126" s="52">
        <f t="shared" si="26"/>
        <v>0</v>
      </c>
      <c r="M126" s="52">
        <f t="shared" si="26"/>
        <v>0</v>
      </c>
      <c r="N126" s="52">
        <f t="shared" si="26"/>
        <v>0</v>
      </c>
      <c r="O126" s="41">
        <f t="shared" si="26"/>
        <v>8400654.1999999993</v>
      </c>
      <c r="P126" s="41">
        <f t="shared" si="26"/>
        <v>9850433.0399999991</v>
      </c>
    </row>
    <row r="127" spans="1:16" s="24" customFormat="1" x14ac:dyDescent="0.25">
      <c r="A127" s="53"/>
      <c r="B127" s="70" t="s">
        <v>26</v>
      </c>
      <c r="C127" s="70"/>
      <c r="D127" s="70"/>
      <c r="E127" s="70"/>
      <c r="G127" s="16"/>
      <c r="H127" s="14">
        <f>SUM(H128,H136)</f>
        <v>0</v>
      </c>
      <c r="I127" s="14">
        <f t="shared" ref="I127" si="27">SUM(I128,I136)</f>
        <v>0</v>
      </c>
      <c r="J127" s="54">
        <f>SUM(J128,J136)</f>
        <v>1449778.84</v>
      </c>
      <c r="K127" s="14">
        <f t="shared" ref="K127:P127" si="28">SUM(K128,K136)</f>
        <v>0</v>
      </c>
      <c r="L127" s="14">
        <f t="shared" si="28"/>
        <v>0</v>
      </c>
      <c r="M127" s="14">
        <f t="shared" si="28"/>
        <v>0</v>
      </c>
      <c r="N127" s="14">
        <f t="shared" si="28"/>
        <v>0</v>
      </c>
      <c r="O127" s="54">
        <f t="shared" si="28"/>
        <v>8400654.1999999993</v>
      </c>
      <c r="P127" s="54">
        <f t="shared" si="28"/>
        <v>9850433.0399999991</v>
      </c>
    </row>
    <row r="128" spans="1:16" s="24" customFormat="1" x14ac:dyDescent="0.25">
      <c r="A128" s="53"/>
      <c r="B128" s="53"/>
      <c r="C128" s="68" t="s">
        <v>27</v>
      </c>
      <c r="D128" s="68"/>
      <c r="E128" s="68"/>
      <c r="G128" s="16"/>
      <c r="H128" s="14">
        <f>SUM(H129)</f>
        <v>0</v>
      </c>
      <c r="I128" s="14">
        <f t="shared" ref="I128:P128" si="29">SUM(I129)</f>
        <v>0</v>
      </c>
      <c r="J128" s="14">
        <f t="shared" si="29"/>
        <v>0</v>
      </c>
      <c r="K128" s="14">
        <f t="shared" si="29"/>
        <v>0</v>
      </c>
      <c r="L128" s="14">
        <f t="shared" si="29"/>
        <v>0</v>
      </c>
      <c r="M128" s="14">
        <f t="shared" si="29"/>
        <v>0</v>
      </c>
      <c r="N128" s="14">
        <f t="shared" si="29"/>
        <v>0</v>
      </c>
      <c r="O128" s="54">
        <f t="shared" si="29"/>
        <v>8400654.1999999993</v>
      </c>
      <c r="P128" s="54">
        <f t="shared" si="29"/>
        <v>8400654.1999999993</v>
      </c>
    </row>
    <row r="129" spans="1:16" s="24" customFormat="1" x14ac:dyDescent="0.25">
      <c r="A129" s="25"/>
      <c r="B129" s="25"/>
      <c r="C129" s="26"/>
      <c r="D129" s="27" t="s">
        <v>39</v>
      </c>
      <c r="E129" s="28" t="s">
        <v>40</v>
      </c>
      <c r="F129" s="26"/>
      <c r="G129" s="39"/>
      <c r="H129" s="43">
        <f>SUM(H130:H134)</f>
        <v>0</v>
      </c>
      <c r="I129" s="43">
        <f t="shared" ref="I129:P129" si="30">SUM(I130:I134)</f>
        <v>0</v>
      </c>
      <c r="J129" s="43">
        <f t="shared" si="30"/>
        <v>0</v>
      </c>
      <c r="K129" s="43">
        <f t="shared" si="30"/>
        <v>0</v>
      </c>
      <c r="L129" s="43">
        <f t="shared" si="30"/>
        <v>0</v>
      </c>
      <c r="M129" s="43">
        <f t="shared" si="30"/>
        <v>0</v>
      </c>
      <c r="N129" s="43">
        <f t="shared" si="30"/>
        <v>0</v>
      </c>
      <c r="O129" s="31">
        <f t="shared" si="30"/>
        <v>8400654.1999999993</v>
      </c>
      <c r="P129" s="31">
        <f t="shared" si="30"/>
        <v>8400654.1999999993</v>
      </c>
    </row>
    <row r="130" spans="1:16" s="24" customFormat="1" x14ac:dyDescent="0.25">
      <c r="A130" s="53"/>
      <c r="B130" s="53"/>
      <c r="C130" s="53"/>
      <c r="D130" s="53"/>
      <c r="E130" s="55" t="s">
        <v>174</v>
      </c>
      <c r="F130" s="11"/>
      <c r="G130" s="56" t="s">
        <v>175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36">
        <v>1949579.83</v>
      </c>
      <c r="P130" s="36">
        <f t="shared" ref="P130:P134" si="31">SUM(H130:O130)</f>
        <v>1949579.83</v>
      </c>
    </row>
    <row r="131" spans="1:16" s="24" customFormat="1" x14ac:dyDescent="0.25">
      <c r="A131" s="53"/>
      <c r="B131" s="53"/>
      <c r="C131" s="53"/>
      <c r="D131" s="53"/>
      <c r="E131" s="55" t="s">
        <v>176</v>
      </c>
      <c r="F131" s="11"/>
      <c r="G131" s="56" t="s">
        <v>63</v>
      </c>
      <c r="H131" s="57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36">
        <v>1462184.87</v>
      </c>
      <c r="P131" s="36">
        <f t="shared" si="31"/>
        <v>1462184.87</v>
      </c>
    </row>
    <row r="132" spans="1:16" s="24" customFormat="1" x14ac:dyDescent="0.25">
      <c r="A132" s="53"/>
      <c r="B132" s="53"/>
      <c r="C132" s="53"/>
      <c r="D132" s="53"/>
      <c r="E132" s="55" t="s">
        <v>177</v>
      </c>
      <c r="F132" s="11"/>
      <c r="G132" s="56" t="s">
        <v>100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36">
        <v>1949579.83</v>
      </c>
      <c r="P132" s="36">
        <f t="shared" si="31"/>
        <v>1949579.83</v>
      </c>
    </row>
    <row r="133" spans="1:16" s="24" customFormat="1" x14ac:dyDescent="0.25">
      <c r="A133" s="53"/>
      <c r="B133" s="53"/>
      <c r="C133" s="53"/>
      <c r="D133" s="53"/>
      <c r="E133" s="55" t="s">
        <v>178</v>
      </c>
      <c r="F133" s="11"/>
      <c r="G133" s="56" t="s">
        <v>179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36">
        <v>2441909.67</v>
      </c>
      <c r="P133" s="36">
        <f t="shared" si="31"/>
        <v>2441909.67</v>
      </c>
    </row>
    <row r="134" spans="1:16" s="24" customFormat="1" x14ac:dyDescent="0.25">
      <c r="A134" s="53"/>
      <c r="B134" s="53"/>
      <c r="C134" s="53"/>
      <c r="D134" s="53"/>
      <c r="E134" s="55" t="s">
        <v>180</v>
      </c>
      <c r="F134" s="11"/>
      <c r="G134" s="56" t="s">
        <v>181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36">
        <v>597400</v>
      </c>
      <c r="P134" s="36">
        <f t="shared" si="31"/>
        <v>597400</v>
      </c>
    </row>
    <row r="135" spans="1:16" s="24" customFormat="1" x14ac:dyDescent="0.25">
      <c r="A135" s="53"/>
      <c r="B135" s="53"/>
      <c r="C135" s="53"/>
      <c r="D135" s="53"/>
      <c r="E135" s="53"/>
      <c r="G135" s="16"/>
      <c r="H135" s="16"/>
      <c r="I135" s="42"/>
      <c r="J135" s="54"/>
      <c r="K135" s="54"/>
      <c r="L135" s="54"/>
      <c r="M135" s="42"/>
      <c r="N135" s="42"/>
      <c r="O135" s="42"/>
      <c r="P135" s="54"/>
    </row>
    <row r="136" spans="1:16" x14ac:dyDescent="0.25">
      <c r="C136" s="70" t="s">
        <v>44</v>
      </c>
      <c r="D136" s="70"/>
      <c r="E136" s="70"/>
      <c r="H136" s="42">
        <f>SUM(H137)</f>
        <v>0</v>
      </c>
      <c r="I136" s="42">
        <f>SUM(I137)</f>
        <v>0</v>
      </c>
      <c r="J136" s="54">
        <f t="shared" ref="J136:P137" si="32">SUM(J137)</f>
        <v>1449778.84</v>
      </c>
      <c r="K136" s="42">
        <f t="shared" si="32"/>
        <v>0</v>
      </c>
      <c r="L136" s="42">
        <f t="shared" si="32"/>
        <v>0</v>
      </c>
      <c r="M136" s="42">
        <f t="shared" si="32"/>
        <v>0</v>
      </c>
      <c r="N136" s="42">
        <f t="shared" si="32"/>
        <v>0</v>
      </c>
      <c r="O136" s="42">
        <f t="shared" si="32"/>
        <v>0</v>
      </c>
      <c r="P136" s="54">
        <f t="shared" si="32"/>
        <v>1449778.84</v>
      </c>
    </row>
    <row r="137" spans="1:16" s="24" customFormat="1" x14ac:dyDescent="0.25">
      <c r="A137" s="59"/>
      <c r="B137" s="59"/>
      <c r="C137" s="60"/>
      <c r="D137" s="61" t="s">
        <v>170</v>
      </c>
      <c r="E137" s="62" t="s">
        <v>171</v>
      </c>
      <c r="F137" s="60"/>
      <c r="G137" s="63"/>
      <c r="H137" s="43">
        <f t="shared" ref="H137:I137" si="33">SUM(H138)</f>
        <v>0</v>
      </c>
      <c r="I137" s="43">
        <f t="shared" si="33"/>
        <v>0</v>
      </c>
      <c r="J137" s="64">
        <f t="shared" si="32"/>
        <v>1449778.84</v>
      </c>
      <c r="K137" s="43">
        <f t="shared" si="32"/>
        <v>0</v>
      </c>
      <c r="L137" s="43">
        <f t="shared" si="32"/>
        <v>0</v>
      </c>
      <c r="M137" s="43">
        <f t="shared" si="32"/>
        <v>0</v>
      </c>
      <c r="N137" s="43">
        <f t="shared" si="32"/>
        <v>0</v>
      </c>
      <c r="O137" s="43">
        <f t="shared" si="32"/>
        <v>0</v>
      </c>
      <c r="P137" s="64">
        <f>SUM(P138)</f>
        <v>1449778.84</v>
      </c>
    </row>
    <row r="138" spans="1:16" ht="25.5" x14ac:dyDescent="0.25">
      <c r="E138" s="65" t="s">
        <v>182</v>
      </c>
      <c r="G138" s="56" t="s">
        <v>87</v>
      </c>
      <c r="H138" s="57">
        <v>0</v>
      </c>
      <c r="I138" s="57">
        <v>0</v>
      </c>
      <c r="J138" s="66">
        <v>1449778.84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  <c r="P138" s="36">
        <f t="shared" ref="P138" si="34">SUM(H138:O138)</f>
        <v>1449778.84</v>
      </c>
    </row>
    <row r="139" spans="1:16" s="24" customFormat="1" ht="2.1" customHeight="1" x14ac:dyDescent="0.25">
      <c r="A139" s="44"/>
      <c r="B139" s="44"/>
      <c r="C139" s="44"/>
      <c r="D139" s="44"/>
      <c r="E139" s="67"/>
      <c r="F139" s="46"/>
      <c r="G139" s="47"/>
      <c r="H139" s="47"/>
      <c r="I139" s="67"/>
      <c r="J139" s="67"/>
      <c r="K139" s="67"/>
      <c r="L139" s="67"/>
      <c r="M139" s="67"/>
      <c r="N139" s="67"/>
      <c r="O139" s="67"/>
      <c r="P139" s="67"/>
    </row>
    <row r="140" spans="1:16" s="24" customFormat="1" x14ac:dyDescent="0.25">
      <c r="A140" s="71" t="s">
        <v>183</v>
      </c>
      <c r="B140" s="71"/>
      <c r="C140" s="71"/>
      <c r="D140" s="71"/>
      <c r="E140" s="72"/>
      <c r="G140" s="56"/>
      <c r="H140" s="56"/>
      <c r="I140" s="11"/>
      <c r="J140" s="11"/>
      <c r="K140" s="11"/>
      <c r="L140" s="11"/>
      <c r="M140" s="11"/>
      <c r="N140" s="11"/>
      <c r="O140" s="11"/>
      <c r="P140" s="11"/>
    </row>
  </sheetData>
  <mergeCells count="27">
    <mergeCell ref="C33:E33"/>
    <mergeCell ref="A1:P1"/>
    <mergeCell ref="A2:P2"/>
    <mergeCell ref="A3:P3"/>
    <mergeCell ref="A4:P4"/>
    <mergeCell ref="A5:P5"/>
    <mergeCell ref="A6:E8"/>
    <mergeCell ref="F6:G8"/>
    <mergeCell ref="I6:P6"/>
    <mergeCell ref="P7:P8"/>
    <mergeCell ref="A10:E10"/>
    <mergeCell ref="A12:E12"/>
    <mergeCell ref="B13:E13"/>
    <mergeCell ref="C14:E14"/>
    <mergeCell ref="C28:E28"/>
    <mergeCell ref="A140:E140"/>
    <mergeCell ref="C84:E84"/>
    <mergeCell ref="A114:E114"/>
    <mergeCell ref="B115:E115"/>
    <mergeCell ref="C116:E116"/>
    <mergeCell ref="A120:E120"/>
    <mergeCell ref="B121:E121"/>
    <mergeCell ref="C122:E122"/>
    <mergeCell ref="A126:E126"/>
    <mergeCell ref="B127:E127"/>
    <mergeCell ref="C128:E128"/>
    <mergeCell ref="C136:E136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2023-10-25T19:59:16Z</cp:lastPrinted>
  <dcterms:created xsi:type="dcterms:W3CDTF">2023-10-25T19:39:02Z</dcterms:created>
  <dcterms:modified xsi:type="dcterms:W3CDTF">2023-10-25T20:03:44Z</dcterms:modified>
</cp:coreProperties>
</file>