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57DB528-FDFC-406F-BC85-422F86EF91EE}" xr6:coauthVersionLast="40" xr6:coauthVersionMax="40" xr10:uidLastSave="{00000000-0000-0000-0000-000000000000}"/>
  <bookViews>
    <workbookView xWindow="0" yWindow="0" windowWidth="20490" windowHeight="7545" xr2:uid="{045FBA61-5ACA-4B63-9BFB-A594B346D9E3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E45" i="1"/>
  <c r="D45" i="1"/>
  <c r="C45" i="1"/>
  <c r="G44" i="1"/>
  <c r="F44" i="1"/>
  <c r="E44" i="1"/>
  <c r="D44" i="1"/>
  <c r="E42" i="1"/>
  <c r="G41" i="1"/>
  <c r="H41" i="1" s="1"/>
  <c r="H38" i="1" s="1"/>
  <c r="F41" i="1"/>
  <c r="E41" i="1"/>
  <c r="E38" i="1" s="1"/>
  <c r="E48" i="1" s="1"/>
  <c r="D41" i="1"/>
  <c r="C41" i="1"/>
  <c r="C38" i="1" s="1"/>
  <c r="H40" i="1"/>
  <c r="E40" i="1"/>
  <c r="E39" i="1"/>
  <c r="G38" i="1"/>
  <c r="F38" i="1"/>
  <c r="D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G48" i="1" s="1"/>
  <c r="F29" i="1"/>
  <c r="F48" i="1" s="1"/>
  <c r="E29" i="1"/>
  <c r="D29" i="1"/>
  <c r="D48" i="1" s="1"/>
  <c r="C29" i="1"/>
  <c r="C48" i="1" s="1"/>
  <c r="H21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H11" i="1"/>
  <c r="E11" i="1"/>
  <c r="H10" i="1"/>
  <c r="E10" i="1"/>
  <c r="H48" i="1" l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<sst xmlns="http://schemas.openxmlformats.org/spreadsheetml/2006/main" count="56" uniqueCount="32">
  <si>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</si>
  <si>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EJECUTIVO</t>
  </si>
  <si>
    <t>ESTADO ANALÍTICO DE INGRESOS POR RUBROS</t>
  </si>
  <si>
    <t>DEL 1 DE ENERO AL 30 DE SEPTIEMBRE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</si>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</sst>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4" fillId="0" borderId="0" xfId="2" applyFill="1"/>
    <xf numFmtId="0" fontId="5" fillId="0" borderId="0" xfId="2" applyFont="1" applyFill="1"/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0" fontId="12" fillId="0" borderId="0" xfId="2" applyFont="1" applyBorder="1" applyAlignment="1">
      <alignment horizontal="justify" vertical="center" wrapText="1"/>
    </xf>
    <xf numFmtId="165" fontId="8" fillId="0" borderId="0" xfId="2" applyNumberFormat="1" applyFont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165" fontId="13" fillId="3" borderId="11" xfId="2" applyNumberFormat="1" applyFont="1" applyFill="1" applyBorder="1" applyAlignment="1">
      <alignment horizontal="right" vertical="center" wrapText="1"/>
    </xf>
    <xf numFmtId="165" fontId="13" fillId="3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2" fillId="0" borderId="13" xfId="2" applyFont="1" applyFill="1" applyBorder="1" applyAlignment="1">
      <alignment horizontal="justify" vertical="center" wrapText="1"/>
    </xf>
    <xf numFmtId="165" fontId="8" fillId="0" borderId="13" xfId="2" applyNumberFormat="1" applyFont="1" applyFill="1" applyBorder="1" applyAlignment="1">
      <alignment horizontal="center" vertical="center" wrapText="1"/>
    </xf>
    <xf numFmtId="165" fontId="13" fillId="3" borderId="10" xfId="2" applyNumberFormat="1" applyFont="1" applyFill="1" applyBorder="1" applyAlignment="1">
      <alignment horizontal="center" vertical="center" wrapText="1"/>
    </xf>
    <xf numFmtId="165" fontId="13" fillId="3" borderId="14" xfId="2" applyNumberFormat="1" applyFont="1" applyFill="1" applyBorder="1" applyAlignment="1">
      <alignment horizontal="center" vertical="center" wrapText="1"/>
    </xf>
    <xf numFmtId="165" fontId="13" fillId="3" borderId="15" xfId="2" applyNumberFormat="1" applyFont="1" applyFill="1" applyBorder="1" applyAlignment="1">
      <alignment horizontal="right" vertical="center" wrapText="1"/>
    </xf>
    <xf numFmtId="164" fontId="4" fillId="0" borderId="0" xfId="2" applyNumberFormat="1" applyAlignment="1">
      <alignment vertical="top"/>
    </xf>
    <xf numFmtId="4" fontId="14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justify" vertical="top" wrapText="1"/>
    </xf>
    <xf numFmtId="0" fontId="0" fillId="4" borderId="0" xfId="0" applyFill="1" applyAlignment="1">
      <alignment horizontal="justify" vertical="top" wrapText="1"/>
    </xf>
    <xf numFmtId="165" fontId="12" fillId="4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165" fontId="10" fillId="4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15" fillId="0" borderId="16" xfId="2" applyFont="1" applyBorder="1" applyAlignment="1">
      <alignment horizontal="justify" vertical="center" wrapText="1"/>
    </xf>
    <xf numFmtId="165" fontId="8" fillId="0" borderId="16" xfId="2" applyNumberFormat="1" applyFont="1" applyBorder="1" applyAlignment="1">
      <alignment horizontal="center" vertical="center" wrapText="1"/>
    </xf>
    <xf numFmtId="0" fontId="4" fillId="0" borderId="17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4" fontId="4" fillId="0" borderId="0" xfId="2" applyNumberFormat="1"/>
    <xf numFmtId="0" fontId="13" fillId="0" borderId="0" xfId="2" applyFont="1"/>
    <xf numFmtId="0" fontId="13" fillId="0" borderId="0" xfId="2" applyFont="1" applyAlignment="1">
      <alignment horizontal="justify"/>
    </xf>
    <xf numFmtId="165" fontId="13" fillId="0" borderId="0" xfId="2" applyNumberFormat="1" applyFont="1" applyAlignment="1">
      <alignment vertical="top"/>
    </xf>
    <xf numFmtId="0" fontId="2" fillId="0" borderId="0" xfId="0" applyFont="1"/>
    <xf numFmtId="0" fontId="13" fillId="0" borderId="0" xfId="2" applyFont="1" applyAlignment="1">
      <alignment vertical="top"/>
    </xf>
    <xf numFmtId="0" fontId="13" fillId="0" borderId="0" xfId="2" applyFont="1" applyAlignment="1">
      <alignment horizontal="justify" vertical="top"/>
    </xf>
    <xf numFmtId="0" fontId="2" fillId="0" borderId="0" xfId="0" applyFont="1" applyAlignment="1">
      <alignment vertical="top"/>
    </xf>
    <xf numFmtId="0" fontId="4" fillId="0" borderId="0" xfId="2" applyAlignment="1">
      <alignment horizontal="justify"/>
    </xf>
  </cellXfs>
  <cellStyles count="3">
    <cellStyle name="Normal" xfId="0" builtinId="0"/>
    <cellStyle name="Normal 2 2 2" xfId="2" xr:uid="{A1D7D9A1-A3FC-49EE-B2A5-B8273F70A040}"/>
    <cellStyle name="Normal 6 2 2 2 2 2 5 5" xfId="1" xr:uid="{E1F01F01-2AF9-4E77-AEC4-47A32938CA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9F9E2-9708-48D8-8A11-14878131D4FF}">
  <dimension ref="A1:K75"/>
  <sheetViews>
    <sheetView showGridLines="0" tabSelected="1" workbookViewId="0">
      <selection activeCell="A66" sqref="A66:XFD77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17" customFormat="1" ht="2.25" customHeight="1" x14ac:dyDescent="0.2">
      <c r="I9" s="18"/>
    </row>
    <row r="10" spans="1:9" s="24" customFormat="1" ht="15" customHeight="1" x14ac:dyDescent="0.25">
      <c r="A10" s="19" t="s">
        <v>15</v>
      </c>
      <c r="B10" s="19"/>
      <c r="C10" s="20">
        <v>1702562465</v>
      </c>
      <c r="D10" s="21">
        <v>3525164796</v>
      </c>
      <c r="E10" s="21">
        <f>C10+D10</f>
        <v>5227727261</v>
      </c>
      <c r="F10" s="21">
        <v>4973731629</v>
      </c>
      <c r="G10" s="21">
        <v>4973731629</v>
      </c>
      <c r="H10" s="22">
        <f>SUM(G10-C10)</f>
        <v>3271169164</v>
      </c>
      <c r="I10" s="23"/>
    </row>
    <row r="11" spans="1:9" s="24" customFormat="1" ht="15" customHeight="1" x14ac:dyDescent="0.25">
      <c r="A11" s="19" t="s">
        <v>16</v>
      </c>
      <c r="B11" s="25"/>
      <c r="C11" s="20">
        <v>1728858660</v>
      </c>
      <c r="D11" s="21">
        <v>-388715074</v>
      </c>
      <c r="E11" s="21">
        <f>C11+D11</f>
        <v>1340143586</v>
      </c>
      <c r="F11" s="21">
        <v>907928921</v>
      </c>
      <c r="G11" s="21">
        <v>907928921</v>
      </c>
      <c r="H11" s="22">
        <f>SUM(G11-C11)</f>
        <v>-820929739</v>
      </c>
      <c r="I11" s="26"/>
    </row>
    <row r="12" spans="1:9" s="24" customFormat="1" ht="15" customHeight="1" x14ac:dyDescent="0.25">
      <c r="A12" s="19" t="s">
        <v>17</v>
      </c>
      <c r="B12" s="25"/>
      <c r="C12" s="20">
        <v>0</v>
      </c>
      <c r="D12" s="20">
        <v>0</v>
      </c>
      <c r="E12" s="21">
        <f>C12+D12</f>
        <v>0</v>
      </c>
      <c r="F12" s="20">
        <v>0</v>
      </c>
      <c r="G12" s="20">
        <v>0</v>
      </c>
      <c r="H12" s="22">
        <f>SUM(G12-C12)</f>
        <v>0</v>
      </c>
      <c r="I12" s="23"/>
    </row>
    <row r="13" spans="1:9" s="24" customFormat="1" ht="15" customHeight="1" x14ac:dyDescent="0.25">
      <c r="A13" s="19" t="s">
        <v>18</v>
      </c>
      <c r="B13" s="25"/>
      <c r="C13" s="20">
        <v>1506859576</v>
      </c>
      <c r="D13" s="20">
        <v>346978656</v>
      </c>
      <c r="E13" s="21">
        <f t="shared" ref="E13:E18" si="0">C13+D13</f>
        <v>1853838232</v>
      </c>
      <c r="F13" s="20">
        <v>1608030045</v>
      </c>
      <c r="G13" s="20">
        <v>1608030045</v>
      </c>
      <c r="H13" s="22">
        <f>SUM(G13-C13)</f>
        <v>101170469</v>
      </c>
      <c r="I13" s="23"/>
    </row>
    <row r="14" spans="1:9" s="24" customFormat="1" ht="15" customHeight="1" x14ac:dyDescent="0.25">
      <c r="A14" s="19" t="s">
        <v>19</v>
      </c>
      <c r="B14" s="25"/>
      <c r="C14" s="20">
        <v>135754000</v>
      </c>
      <c r="D14" s="21">
        <v>791669867</v>
      </c>
      <c r="E14" s="21">
        <f t="shared" si="0"/>
        <v>927423867</v>
      </c>
      <c r="F14" s="21">
        <v>891697867</v>
      </c>
      <c r="G14" s="21">
        <v>891697867</v>
      </c>
      <c r="H14" s="22">
        <f t="shared" ref="H14:H19" si="1">SUM(G14-C14)</f>
        <v>755943867</v>
      </c>
      <c r="I14" s="23"/>
    </row>
    <row r="15" spans="1:9" s="24" customFormat="1" ht="15" customHeight="1" x14ac:dyDescent="0.25">
      <c r="A15" s="19" t="s">
        <v>20</v>
      </c>
      <c r="B15" s="25"/>
      <c r="C15" s="20">
        <v>1009319199</v>
      </c>
      <c r="D15" s="21">
        <v>3658270717</v>
      </c>
      <c r="E15" s="21">
        <f t="shared" si="0"/>
        <v>4667589916</v>
      </c>
      <c r="F15" s="21">
        <v>4631779606</v>
      </c>
      <c r="G15" s="21">
        <v>4631779606</v>
      </c>
      <c r="H15" s="22">
        <f t="shared" si="1"/>
        <v>3622460407</v>
      </c>
      <c r="I15" s="23"/>
    </row>
    <row r="16" spans="1:9" s="24" customFormat="1" ht="30" customHeight="1" x14ac:dyDescent="0.25">
      <c r="A16" s="19" t="s">
        <v>21</v>
      </c>
      <c r="B16" s="25"/>
      <c r="C16" s="20">
        <v>99078124</v>
      </c>
      <c r="D16" s="20">
        <v>100320659</v>
      </c>
      <c r="E16" s="21">
        <f t="shared" si="0"/>
        <v>199398783</v>
      </c>
      <c r="F16" s="20">
        <v>159781806</v>
      </c>
      <c r="G16" s="20">
        <v>159781806</v>
      </c>
      <c r="H16" s="22">
        <f t="shared" si="1"/>
        <v>60703682</v>
      </c>
      <c r="I16" s="23"/>
    </row>
    <row r="17" spans="1:11" s="24" customFormat="1" ht="43.5" customHeight="1" x14ac:dyDescent="0.25">
      <c r="A17" s="19" t="s">
        <v>22</v>
      </c>
      <c r="B17" s="25"/>
      <c r="C17" s="21">
        <v>97170078267</v>
      </c>
      <c r="D17" s="21">
        <v>5141108177</v>
      </c>
      <c r="E17" s="21">
        <f t="shared" si="0"/>
        <v>102311186444</v>
      </c>
      <c r="F17" s="21">
        <v>82971982422</v>
      </c>
      <c r="G17" s="21">
        <v>82971982422</v>
      </c>
      <c r="H17" s="22">
        <f t="shared" si="1"/>
        <v>-14198095845</v>
      </c>
      <c r="I17" s="23"/>
    </row>
    <row r="18" spans="1:11" s="24" customFormat="1" ht="30" customHeight="1" x14ac:dyDescent="0.25">
      <c r="A18" s="19" t="s">
        <v>23</v>
      </c>
      <c r="B18" s="25"/>
      <c r="C18" s="21">
        <v>8518657919</v>
      </c>
      <c r="D18" s="21">
        <v>502874404</v>
      </c>
      <c r="E18" s="21">
        <f t="shared" si="0"/>
        <v>9021532323</v>
      </c>
      <c r="F18" s="21">
        <v>6830974451</v>
      </c>
      <c r="G18" s="21">
        <v>6830974451</v>
      </c>
      <c r="H18" s="22">
        <f t="shared" si="1"/>
        <v>-1687683468</v>
      </c>
      <c r="I18" s="23"/>
    </row>
    <row r="19" spans="1:11" s="24" customFormat="1" ht="15" customHeight="1" x14ac:dyDescent="0.25">
      <c r="A19" s="19" t="s">
        <v>24</v>
      </c>
      <c r="B19" s="25"/>
      <c r="C19" s="20">
        <v>0</v>
      </c>
      <c r="D19" s="21">
        <v>0</v>
      </c>
      <c r="E19" s="21">
        <f>SUM(C19:D19)</f>
        <v>0</v>
      </c>
      <c r="F19" s="21">
        <v>0</v>
      </c>
      <c r="G19" s="21">
        <v>0</v>
      </c>
      <c r="H19" s="22">
        <f t="shared" si="1"/>
        <v>0</v>
      </c>
      <c r="I19" s="23"/>
    </row>
    <row r="20" spans="1:11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</row>
    <row r="21" spans="1:11" s="3" customFormat="1" ht="15.75" customHeight="1" x14ac:dyDescent="0.2">
      <c r="A21" s="29" t="s">
        <v>25</v>
      </c>
      <c r="B21" s="30"/>
      <c r="C21" s="31">
        <f>SUM(C10:C20)</f>
        <v>111871168210</v>
      </c>
      <c r="D21" s="31">
        <f t="shared" ref="D21:G21" si="2">SUM(D10:D20)</f>
        <v>13677672202</v>
      </c>
      <c r="E21" s="31">
        <f t="shared" si="2"/>
        <v>125548840412</v>
      </c>
      <c r="F21" s="31">
        <f t="shared" si="2"/>
        <v>102975906747</v>
      </c>
      <c r="G21" s="31">
        <f t="shared" si="2"/>
        <v>102975906747</v>
      </c>
      <c r="H21" s="32">
        <f>SUM(G21-C21)</f>
        <v>-8895261463</v>
      </c>
      <c r="I21" s="12"/>
      <c r="K21" s="33"/>
    </row>
    <row r="22" spans="1:11" s="3" customFormat="1" ht="13.5" customHeight="1" x14ac:dyDescent="0.2">
      <c r="A22" s="34"/>
      <c r="B22" s="34"/>
      <c r="C22" s="35"/>
      <c r="D22" s="35"/>
      <c r="E22" s="35"/>
      <c r="F22" s="36" t="s">
        <v>26</v>
      </c>
      <c r="G22" s="37"/>
      <c r="H22" s="38"/>
      <c r="I22" s="12"/>
    </row>
    <row r="23" spans="1:11" s="3" customFormat="1" ht="14.25" x14ac:dyDescent="0.2">
      <c r="C23" s="39"/>
      <c r="D23" s="33"/>
      <c r="G23" s="40"/>
      <c r="I23" s="41"/>
    </row>
    <row r="24" spans="1:11" s="3" customFormat="1" ht="14.25" x14ac:dyDescent="0.2">
      <c r="G24" s="40"/>
      <c r="I24" s="12"/>
    </row>
    <row r="25" spans="1:11" s="3" customFormat="1" ht="16.5" customHeight="1" x14ac:dyDescent="0.2">
      <c r="A25" s="42" t="s">
        <v>27</v>
      </c>
      <c r="B25" s="43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4"/>
      <c r="B26" s="45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6"/>
      <c r="B27" s="47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17" customFormat="1" ht="2.25" customHeight="1" x14ac:dyDescent="0.2">
      <c r="I28" s="18"/>
    </row>
    <row r="29" spans="1:11" s="24" customFormat="1" ht="30" customHeight="1" x14ac:dyDescent="0.25">
      <c r="A29" s="48" t="s">
        <v>28</v>
      </c>
      <c r="B29" s="49"/>
      <c r="C29" s="50">
        <f>SUM(C30:C37)</f>
        <v>111772090086</v>
      </c>
      <c r="D29" s="50">
        <f>SUM(D30:D37)</f>
        <v>13577351543</v>
      </c>
      <c r="E29" s="50">
        <f t="shared" ref="E29" si="3">SUM(E30:E37)</f>
        <v>125349441629</v>
      </c>
      <c r="F29" s="50">
        <f>SUM(F30:F37)</f>
        <v>102816124941</v>
      </c>
      <c r="G29" s="50">
        <f>SUM(G30:G37)</f>
        <v>102816124941</v>
      </c>
      <c r="H29" s="50">
        <f>SUM(H30:H37)</f>
        <v>-8955965145</v>
      </c>
      <c r="I29" s="51"/>
    </row>
    <row r="30" spans="1:11" s="24" customFormat="1" ht="15" customHeight="1" x14ac:dyDescent="0.25">
      <c r="B30" s="52" t="s">
        <v>15</v>
      </c>
      <c r="C30" s="21">
        <f>C10</f>
        <v>1702562465</v>
      </c>
      <c r="D30" s="21">
        <f>D10</f>
        <v>3525164796</v>
      </c>
      <c r="E30" s="21">
        <f t="shared" ref="E30:E37" si="4">C30+D30</f>
        <v>5227727261</v>
      </c>
      <c r="F30" s="21">
        <f>F10</f>
        <v>4973731629</v>
      </c>
      <c r="G30" s="21">
        <f>G10</f>
        <v>4973731629</v>
      </c>
      <c r="H30" s="21">
        <f t="shared" ref="H30:H35" si="5">G30-C30</f>
        <v>3271169164</v>
      </c>
      <c r="I30" s="51"/>
    </row>
    <row r="31" spans="1:11" s="24" customFormat="1" ht="15" customHeight="1" x14ac:dyDescent="0.25">
      <c r="B31" s="52" t="s">
        <v>16</v>
      </c>
      <c r="C31" s="21">
        <f>C11</f>
        <v>1728858660</v>
      </c>
      <c r="D31" s="21">
        <f>D11</f>
        <v>-388715074</v>
      </c>
      <c r="E31" s="21">
        <f t="shared" si="4"/>
        <v>1340143586</v>
      </c>
      <c r="F31" s="21">
        <f t="shared" ref="F31:G35" si="6">F11</f>
        <v>907928921</v>
      </c>
      <c r="G31" s="21">
        <f t="shared" si="6"/>
        <v>907928921</v>
      </c>
      <c r="H31" s="21">
        <f t="shared" si="5"/>
        <v>-820929739</v>
      </c>
      <c r="I31" s="51"/>
    </row>
    <row r="32" spans="1:11" s="24" customFormat="1" ht="15" customHeight="1" x14ac:dyDescent="0.25">
      <c r="B32" s="52" t="s">
        <v>17</v>
      </c>
      <c r="C32" s="21">
        <f t="shared" ref="C32:D35" si="7">C12</f>
        <v>0</v>
      </c>
      <c r="D32" s="21">
        <f t="shared" si="7"/>
        <v>0</v>
      </c>
      <c r="E32" s="21">
        <f t="shared" si="4"/>
        <v>0</v>
      </c>
      <c r="F32" s="21">
        <f t="shared" si="6"/>
        <v>0</v>
      </c>
      <c r="G32" s="21">
        <f t="shared" si="6"/>
        <v>0</v>
      </c>
      <c r="H32" s="21">
        <f t="shared" si="5"/>
        <v>0</v>
      </c>
      <c r="I32" s="51"/>
    </row>
    <row r="33" spans="1:11" s="24" customFormat="1" ht="15" customHeight="1" x14ac:dyDescent="0.25">
      <c r="B33" s="52" t="s">
        <v>18</v>
      </c>
      <c r="C33" s="21">
        <f t="shared" si="7"/>
        <v>1506859576</v>
      </c>
      <c r="D33" s="21">
        <f t="shared" si="7"/>
        <v>346978656</v>
      </c>
      <c r="E33" s="21">
        <f t="shared" si="4"/>
        <v>1853838232</v>
      </c>
      <c r="F33" s="21">
        <f t="shared" si="6"/>
        <v>1608030045</v>
      </c>
      <c r="G33" s="21">
        <f t="shared" si="6"/>
        <v>1608030045</v>
      </c>
      <c r="H33" s="21">
        <f t="shared" si="5"/>
        <v>101170469</v>
      </c>
      <c r="I33" s="51"/>
    </row>
    <row r="34" spans="1:11" s="24" customFormat="1" ht="15" customHeight="1" x14ac:dyDescent="0.25">
      <c r="B34" s="52" t="s">
        <v>19</v>
      </c>
      <c r="C34" s="21">
        <f t="shared" si="7"/>
        <v>135754000</v>
      </c>
      <c r="D34" s="21">
        <f t="shared" si="7"/>
        <v>791669867</v>
      </c>
      <c r="E34" s="21">
        <f t="shared" si="4"/>
        <v>927423867</v>
      </c>
      <c r="F34" s="21">
        <f t="shared" si="6"/>
        <v>891697867</v>
      </c>
      <c r="G34" s="21">
        <f t="shared" si="6"/>
        <v>891697867</v>
      </c>
      <c r="H34" s="21">
        <f t="shared" si="5"/>
        <v>755943867</v>
      </c>
      <c r="I34" s="51"/>
    </row>
    <row r="35" spans="1:11" s="24" customFormat="1" ht="15" customHeight="1" x14ac:dyDescent="0.25">
      <c r="B35" s="52" t="s">
        <v>20</v>
      </c>
      <c r="C35" s="21">
        <f t="shared" si="7"/>
        <v>1009319199</v>
      </c>
      <c r="D35" s="21">
        <f t="shared" si="7"/>
        <v>3658270717</v>
      </c>
      <c r="E35" s="21">
        <f t="shared" si="4"/>
        <v>4667589916</v>
      </c>
      <c r="F35" s="21">
        <f t="shared" si="6"/>
        <v>4631779606</v>
      </c>
      <c r="G35" s="21">
        <f t="shared" si="6"/>
        <v>4631779606</v>
      </c>
      <c r="H35" s="21">
        <f t="shared" si="5"/>
        <v>3622460407</v>
      </c>
      <c r="I35" s="51"/>
    </row>
    <row r="36" spans="1:11" s="24" customFormat="1" ht="39.75" customHeight="1" x14ac:dyDescent="0.25">
      <c r="B36" s="52" t="s">
        <v>22</v>
      </c>
      <c r="C36" s="21">
        <f>C17</f>
        <v>97170078267</v>
      </c>
      <c r="D36" s="21">
        <f>D17</f>
        <v>5141108177</v>
      </c>
      <c r="E36" s="21">
        <f t="shared" si="4"/>
        <v>102311186444</v>
      </c>
      <c r="F36" s="21">
        <f>F17</f>
        <v>82971982422</v>
      </c>
      <c r="G36" s="21">
        <f>G17</f>
        <v>82971982422</v>
      </c>
      <c r="H36" s="21">
        <f>SUM(G36-C36)</f>
        <v>-14198095845</v>
      </c>
      <c r="I36" s="51"/>
    </row>
    <row r="37" spans="1:11" s="24" customFormat="1" ht="30" customHeight="1" x14ac:dyDescent="0.25">
      <c r="B37" s="52" t="s">
        <v>23</v>
      </c>
      <c r="C37" s="21">
        <f>C18</f>
        <v>8518657919</v>
      </c>
      <c r="D37" s="21">
        <f>D18</f>
        <v>502874404</v>
      </c>
      <c r="E37" s="21">
        <f t="shared" si="4"/>
        <v>9021532323</v>
      </c>
      <c r="F37" s="21">
        <f>F18</f>
        <v>6830974451</v>
      </c>
      <c r="G37" s="21">
        <f>G18</f>
        <v>6830974451</v>
      </c>
      <c r="H37" s="21">
        <f>G37-C37</f>
        <v>-1687683468</v>
      </c>
      <c r="I37" s="51"/>
    </row>
    <row r="38" spans="1:11" s="24" customFormat="1" ht="52.5" customHeight="1" x14ac:dyDescent="0.25">
      <c r="A38" s="48" t="s">
        <v>29</v>
      </c>
      <c r="B38" s="49"/>
      <c r="C38" s="53">
        <f t="shared" ref="C38:H38" si="8">SUM(C39:C42)</f>
        <v>99078124</v>
      </c>
      <c r="D38" s="53">
        <f>SUM(D39:D42)</f>
        <v>100320659</v>
      </c>
      <c r="E38" s="53">
        <f t="shared" si="8"/>
        <v>199398783</v>
      </c>
      <c r="F38" s="53">
        <f>SUM(F39:F42)</f>
        <v>159781806</v>
      </c>
      <c r="G38" s="53">
        <f t="shared" si="8"/>
        <v>159781806</v>
      </c>
      <c r="H38" s="53">
        <f t="shared" si="8"/>
        <v>60703682</v>
      </c>
      <c r="I38" s="51"/>
    </row>
    <row r="39" spans="1:11" s="24" customFormat="1" ht="15" customHeight="1" x14ac:dyDescent="0.25">
      <c r="B39" s="52" t="s">
        <v>16</v>
      </c>
      <c r="C39" s="20">
        <v>0</v>
      </c>
      <c r="D39" s="20">
        <v>0</v>
      </c>
      <c r="E39" s="21">
        <f>SUM(C39:D39)</f>
        <v>0</v>
      </c>
      <c r="F39" s="20">
        <v>0</v>
      </c>
      <c r="G39" s="20">
        <v>0</v>
      </c>
      <c r="H39" s="20">
        <v>0</v>
      </c>
      <c r="I39" s="51"/>
    </row>
    <row r="40" spans="1:11" s="24" customFormat="1" ht="15" customHeight="1" x14ac:dyDescent="0.25">
      <c r="B40" s="52" t="s">
        <v>19</v>
      </c>
      <c r="C40" s="20">
        <v>0</v>
      </c>
      <c r="D40" s="21"/>
      <c r="E40" s="21">
        <f>SUM(C40:D40)</f>
        <v>0</v>
      </c>
      <c r="F40" s="21"/>
      <c r="G40" s="21"/>
      <c r="H40" s="21">
        <f>SUM(G40-C40)</f>
        <v>0</v>
      </c>
      <c r="I40" s="51"/>
    </row>
    <row r="41" spans="1:11" s="24" customFormat="1" ht="30" customHeight="1" x14ac:dyDescent="0.25">
      <c r="B41" s="52" t="s">
        <v>21</v>
      </c>
      <c r="C41" s="21">
        <f>C16</f>
        <v>99078124</v>
      </c>
      <c r="D41" s="21">
        <f>D16</f>
        <v>100320659</v>
      </c>
      <c r="E41" s="21">
        <f t="shared" ref="E41" si="9">C41+D41</f>
        <v>199398783</v>
      </c>
      <c r="F41" s="21">
        <f>F16</f>
        <v>159781806</v>
      </c>
      <c r="G41" s="21">
        <f>G16</f>
        <v>159781806</v>
      </c>
      <c r="H41" s="21">
        <f>SUM(G41-C41)</f>
        <v>60703682</v>
      </c>
      <c r="I41" s="51"/>
    </row>
    <row r="42" spans="1:11" s="24" customFormat="1" ht="30" customHeight="1" x14ac:dyDescent="0.25">
      <c r="B42" s="52" t="s">
        <v>23</v>
      </c>
      <c r="C42" s="20">
        <v>0</v>
      </c>
      <c r="D42" s="20">
        <v>0</v>
      </c>
      <c r="E42" s="21">
        <f>SUM(C42:D42)</f>
        <v>0</v>
      </c>
      <c r="F42" s="20">
        <v>0</v>
      </c>
      <c r="G42" s="20">
        <v>0</v>
      </c>
      <c r="H42" s="20">
        <v>0</v>
      </c>
      <c r="I42" s="51"/>
    </row>
    <row r="43" spans="1:11" s="24" customFormat="1" ht="5.0999999999999996" customHeight="1" x14ac:dyDescent="0.25">
      <c r="A43" s="54"/>
      <c r="B43" s="54"/>
      <c r="C43" s="55"/>
      <c r="D43" s="55"/>
      <c r="E43" s="21"/>
      <c r="F43" s="56"/>
      <c r="G43" s="56"/>
      <c r="H43" s="56"/>
      <c r="I43" s="51"/>
    </row>
    <row r="44" spans="1:11" s="24" customFormat="1" ht="15" customHeight="1" x14ac:dyDescent="0.25">
      <c r="A44" s="48" t="s">
        <v>30</v>
      </c>
      <c r="B44" s="49"/>
      <c r="C44" s="50">
        <v>0</v>
      </c>
      <c r="D44" s="53">
        <f>D45</f>
        <v>0</v>
      </c>
      <c r="E44" s="53">
        <f>E45</f>
        <v>0</v>
      </c>
      <c r="F44" s="53">
        <f>F45</f>
        <v>0</v>
      </c>
      <c r="G44" s="53">
        <f>G45</f>
        <v>0</v>
      </c>
      <c r="H44" s="53">
        <f>H45</f>
        <v>0</v>
      </c>
      <c r="I44" s="51"/>
    </row>
    <row r="45" spans="1:11" s="24" customFormat="1" ht="15" customHeight="1" x14ac:dyDescent="0.25">
      <c r="B45" s="52" t="s">
        <v>24</v>
      </c>
      <c r="C45" s="20">
        <f>C19</f>
        <v>0</v>
      </c>
      <c r="D45" s="21">
        <f>D19</f>
        <v>0</v>
      </c>
      <c r="E45" s="21">
        <f>SUM(C45:D45)</f>
        <v>0</v>
      </c>
      <c r="F45" s="21">
        <f>F19</f>
        <v>0</v>
      </c>
      <c r="G45" s="21">
        <f>G19</f>
        <v>0</v>
      </c>
      <c r="H45" s="21">
        <f>SUM(G45-C45)</f>
        <v>0</v>
      </c>
      <c r="I45" s="51"/>
    </row>
    <row r="46" spans="1:11" s="3" customFormat="1" ht="2.25" customHeight="1" thickBot="1" x14ac:dyDescent="0.25">
      <c r="A46" s="57"/>
      <c r="B46" s="57"/>
      <c r="C46" s="58"/>
      <c r="D46" s="58"/>
      <c r="E46" s="58"/>
      <c r="F46" s="58"/>
      <c r="G46" s="58"/>
      <c r="H46" s="58"/>
      <c r="I46" s="2"/>
    </row>
    <row r="47" spans="1:11" s="3" customFormat="1" ht="3" customHeight="1" x14ac:dyDescent="0.2">
      <c r="A47" s="59"/>
      <c r="B47" s="59"/>
      <c r="C47" s="60"/>
      <c r="D47" s="60"/>
      <c r="E47" s="60"/>
      <c r="F47" s="60"/>
      <c r="G47" s="60"/>
      <c r="H47" s="60"/>
      <c r="I47" s="2"/>
    </row>
    <row r="48" spans="1:11" s="3" customFormat="1" ht="15.75" customHeight="1" x14ac:dyDescent="0.2">
      <c r="A48" s="29" t="s">
        <v>25</v>
      </c>
      <c r="B48" s="30"/>
      <c r="C48" s="31">
        <f>C29+C38+C44</f>
        <v>111871168210</v>
      </c>
      <c r="D48" s="31">
        <f>D29+D38+D44</f>
        <v>13677672202</v>
      </c>
      <c r="E48" s="31">
        <f>E29+E38+E44</f>
        <v>125548840412</v>
      </c>
      <c r="F48" s="31">
        <f>F29+F38+F44</f>
        <v>102975906747</v>
      </c>
      <c r="G48" s="31">
        <f>G29+G38+G44</f>
        <v>102975906747</v>
      </c>
      <c r="H48" s="32">
        <f>SUM(G48-C48)</f>
        <v>-8895261463</v>
      </c>
      <c r="I48" s="12"/>
      <c r="K48" s="33"/>
    </row>
    <row r="49" spans="1:9" s="3" customFormat="1" ht="13.5" customHeight="1" x14ac:dyDescent="0.2">
      <c r="A49" s="34"/>
      <c r="B49" s="34"/>
      <c r="C49" s="35"/>
      <c r="D49" s="35"/>
      <c r="E49" s="35"/>
      <c r="F49" s="36" t="s">
        <v>26</v>
      </c>
      <c r="G49" s="37"/>
      <c r="H49" s="38"/>
      <c r="I49" s="12"/>
    </row>
    <row r="50" spans="1:9" s="3" customFormat="1" ht="5.0999999999999996" customHeight="1" x14ac:dyDescent="0.2">
      <c r="A50" s="61"/>
      <c r="B50" s="61"/>
      <c r="C50" s="61"/>
      <c r="D50" s="61"/>
      <c r="E50" s="61"/>
      <c r="I50" s="2"/>
    </row>
    <row r="51" spans="1:9" s="3" customFormat="1" ht="14.25" x14ac:dyDescent="0.2">
      <c r="A51" s="62" t="s">
        <v>31</v>
      </c>
      <c r="B51" s="62"/>
      <c r="C51" s="62"/>
      <c r="D51" s="62"/>
      <c r="E51" s="62"/>
      <c r="F51" s="63"/>
      <c r="G51" s="63"/>
      <c r="H51" s="63"/>
      <c r="I51" s="64"/>
    </row>
    <row r="52" spans="1:9" x14ac:dyDescent="0.25">
      <c r="D52" s="65"/>
      <c r="G52" s="33"/>
    </row>
    <row r="53" spans="1:9" x14ac:dyDescent="0.25">
      <c r="C53" s="65"/>
      <c r="D53" s="65"/>
      <c r="E53" s="65"/>
      <c r="F53" s="65"/>
      <c r="G53" s="65"/>
    </row>
    <row r="54" spans="1:9" x14ac:dyDescent="0.25">
      <c r="C54" s="65"/>
      <c r="D54" s="65"/>
      <c r="E54" s="65"/>
      <c r="F54" s="65"/>
      <c r="G54" s="65"/>
    </row>
    <row r="55" spans="1:9" x14ac:dyDescent="0.25">
      <c r="C55" s="65"/>
      <c r="D55" s="65"/>
      <c r="E55" s="65"/>
      <c r="F55" s="65"/>
      <c r="G55" s="65"/>
    </row>
    <row r="56" spans="1:9" x14ac:dyDescent="0.25">
      <c r="C56" s="65"/>
      <c r="D56" s="65"/>
      <c r="E56" s="65"/>
      <c r="F56" s="65"/>
      <c r="G56" s="65"/>
    </row>
    <row r="57" spans="1:9" x14ac:dyDescent="0.25">
      <c r="C57" s="65"/>
      <c r="D57" s="65"/>
      <c r="E57" s="65"/>
      <c r="F57" s="65"/>
      <c r="G57" s="65"/>
    </row>
    <row r="58" spans="1:9" x14ac:dyDescent="0.25">
      <c r="C58" s="65"/>
      <c r="D58" s="65"/>
      <c r="E58" s="65"/>
      <c r="F58" s="65"/>
      <c r="G58" s="65"/>
    </row>
    <row r="59" spans="1:9" x14ac:dyDescent="0.25">
      <c r="C59" s="65"/>
      <c r="D59" s="65"/>
      <c r="E59" s="65"/>
      <c r="F59" s="65"/>
      <c r="G59" s="65"/>
    </row>
    <row r="60" spans="1:9" x14ac:dyDescent="0.25">
      <c r="C60" s="65"/>
      <c r="D60" s="65"/>
      <c r="E60" s="65"/>
      <c r="F60" s="65"/>
      <c r="G60" s="65"/>
    </row>
    <row r="61" spans="1:9" x14ac:dyDescent="0.25">
      <c r="C61" s="65"/>
      <c r="D61" s="65"/>
      <c r="E61" s="65"/>
      <c r="F61" s="65"/>
      <c r="G61" s="65"/>
    </row>
    <row r="62" spans="1:9" x14ac:dyDescent="0.25">
      <c r="C62" s="65"/>
      <c r="D62" s="65"/>
      <c r="E62" s="65"/>
      <c r="F62" s="65"/>
      <c r="G62" s="65"/>
    </row>
    <row r="63" spans="1:9" x14ac:dyDescent="0.25">
      <c r="C63" s="65"/>
      <c r="D63" s="65"/>
      <c r="E63" s="65"/>
      <c r="F63" s="65"/>
      <c r="G63" s="65"/>
    </row>
    <row r="64" spans="1:9" x14ac:dyDescent="0.25">
      <c r="C64" s="65"/>
      <c r="D64" s="65"/>
      <c r="E64" s="65"/>
      <c r="F64" s="65"/>
      <c r="G64" s="65"/>
    </row>
    <row r="65" spans="1:8" x14ac:dyDescent="0.25">
      <c r="C65" s="65"/>
      <c r="D65" s="65"/>
      <c r="E65" s="65"/>
      <c r="F65" s="65"/>
      <c r="G65" s="65"/>
    </row>
    <row r="67" spans="1:8" s="69" customFormat="1" x14ac:dyDescent="0.25">
      <c r="A67" s="66"/>
      <c r="B67" s="67"/>
      <c r="C67" s="68"/>
      <c r="D67" s="68"/>
      <c r="E67" s="68"/>
      <c r="F67" s="68"/>
      <c r="G67" s="68"/>
      <c r="H67" s="66"/>
    </row>
    <row r="68" spans="1:8" x14ac:dyDescent="0.25">
      <c r="C68" s="21"/>
      <c r="D68" s="21"/>
      <c r="E68" s="21"/>
      <c r="F68" s="21"/>
      <c r="G68" s="21"/>
    </row>
    <row r="69" spans="1:8" x14ac:dyDescent="0.25">
      <c r="C69" s="21"/>
      <c r="D69" s="21"/>
      <c r="E69" s="21"/>
      <c r="F69" s="21"/>
      <c r="G69" s="21"/>
    </row>
    <row r="70" spans="1:8" x14ac:dyDescent="0.25">
      <c r="C70" s="21"/>
      <c r="D70" s="21"/>
      <c r="E70" s="21"/>
      <c r="F70" s="21"/>
      <c r="G70" s="21"/>
    </row>
    <row r="71" spans="1:8" x14ac:dyDescent="0.25">
      <c r="C71" s="21"/>
      <c r="D71" s="21"/>
      <c r="E71" s="21"/>
      <c r="F71" s="21"/>
      <c r="G71" s="21"/>
    </row>
    <row r="72" spans="1:8" x14ac:dyDescent="0.25">
      <c r="C72" s="21"/>
      <c r="D72" s="21"/>
      <c r="E72" s="21"/>
      <c r="F72" s="21"/>
      <c r="G72" s="21"/>
    </row>
    <row r="73" spans="1:8" x14ac:dyDescent="0.25">
      <c r="D73" s="21"/>
    </row>
    <row r="74" spans="1:8" s="72" customFormat="1" ht="28.5" customHeight="1" x14ac:dyDescent="0.25">
      <c r="A74" s="70"/>
      <c r="B74" s="71"/>
      <c r="C74" s="68"/>
      <c r="D74" s="68"/>
      <c r="E74" s="68"/>
      <c r="F74" s="68"/>
      <c r="G74" s="68"/>
      <c r="H74" s="70"/>
    </row>
    <row r="75" spans="1:8" x14ac:dyDescent="0.25">
      <c r="B75" s="73"/>
      <c r="C75" s="21"/>
      <c r="D75" s="21"/>
      <c r="E75" s="21"/>
      <c r="F75" s="21"/>
      <c r="G75" s="21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2023-10-25T17:54:20Z</dcterms:created>
  <dcterms:modified xsi:type="dcterms:W3CDTF">2023-10-25T17:54:20Z</dcterms:modified>
</cp:coreProperties>
</file>