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46" i="1" l="1"/>
  <c r="C46" i="1"/>
  <c r="E46" i="1" s="1"/>
  <c r="F46" i="1" s="1"/>
  <c r="B46" i="1"/>
  <c r="B43" i="1"/>
  <c r="E43" i="1" s="1"/>
  <c r="F43" i="1" s="1"/>
  <c r="D41" i="1"/>
  <c r="C41" i="1"/>
  <c r="E41" i="1" s="1"/>
  <c r="F41" i="1" s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C31" i="1"/>
  <c r="B31" i="1"/>
  <c r="E31" i="1" s="1"/>
  <c r="F31" i="1" s="1"/>
  <c r="D29" i="1"/>
  <c r="C29" i="1"/>
  <c r="C27" i="1" s="1"/>
  <c r="B29" i="1"/>
  <c r="D27" i="1"/>
  <c r="B27" i="1"/>
  <c r="E24" i="1"/>
  <c r="F24" i="1" s="1"/>
  <c r="B24" i="1"/>
  <c r="B22" i="1"/>
  <c r="E22" i="1" s="1"/>
  <c r="F22" i="1" s="1"/>
  <c r="D20" i="1"/>
  <c r="C20" i="1"/>
  <c r="E20" i="1" s="1"/>
  <c r="F20" i="1" s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C14" i="1"/>
  <c r="B14" i="1"/>
  <c r="E14" i="1" s="1"/>
  <c r="F14" i="1" s="1"/>
  <c r="D12" i="1"/>
  <c r="C12" i="1"/>
  <c r="C10" i="1" s="1"/>
  <c r="C8" i="1" s="1"/>
  <c r="B12" i="1"/>
  <c r="D10" i="1"/>
  <c r="D8" i="1" s="1"/>
  <c r="B10" i="1"/>
  <c r="B8" i="1" s="1"/>
  <c r="A4" i="1"/>
  <c r="E12" i="1" l="1"/>
  <c r="E29" i="1"/>
  <c r="F29" i="1" l="1"/>
  <c r="F27" i="1" s="1"/>
  <c r="E27" i="1"/>
  <c r="F12" i="1"/>
  <c r="F10" i="1" s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<sst xmlns="http://schemas.openxmlformats.org/spreadsheetml/2006/main" count="30" uniqueCount="30">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</sst>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\ #\ ###\ ###\ ###\ ##0\ ;\ \(#\ ###\ ###\ ##0\)\ "/>
    <numFmt numFmtId="166" formatCode="#,##0.0,,\ \ "/>
    <numFmt numFmtId="167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0" fontId="2" fillId="0" borderId="0"/>
    <xf numFmtId="0" fontId="1" fillId="0" borderId="0"/>
    <xf numFmtId="0" fontId="12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6" borderId="6" applyNumberFormat="0" applyAlignment="0" applyProtection="0"/>
    <xf numFmtId="0" fontId="17" fillId="6" borderId="6" applyNumberFormat="0" applyAlignment="0" applyProtection="0"/>
    <xf numFmtId="0" fontId="17" fillId="6" borderId="6" applyNumberFormat="0" applyAlignment="0" applyProtection="0"/>
    <xf numFmtId="0" fontId="17" fillId="6" borderId="6" applyNumberFormat="0" applyAlignment="0" applyProtection="0"/>
    <xf numFmtId="0" fontId="18" fillId="0" borderId="0"/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24" borderId="9">
      <alignment horizontal="center" vertical="center"/>
    </xf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24" borderId="9">
      <alignment horizontal="centerContinuous"/>
    </xf>
    <xf numFmtId="0" fontId="15" fillId="19" borderId="0" applyNumberFormat="0" applyBorder="0" applyAlignment="0" applyProtection="0"/>
    <xf numFmtId="0" fontId="15" fillId="25" borderId="0" applyNumberFormat="0" applyBorder="0" applyAlignment="0" applyProtection="0"/>
    <xf numFmtId="0" fontId="15" fillId="17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0" fontId="15" fillId="29" borderId="0" applyNumberFormat="0" applyBorder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2" fillId="0" borderId="0"/>
    <xf numFmtId="0" fontId="29" fillId="0" borderId="0"/>
    <xf numFmtId="0" fontId="29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574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2 2 2" xfId="308"/>
    <cellStyle name="Normal 16 3" xfId="309"/>
    <cellStyle name="Normal 17" xfId="3"/>
    <cellStyle name="Normal 18" xfId="310"/>
    <cellStyle name="Normal 18 2" xfId="311"/>
    <cellStyle name="Normal 18 2 2" xfId="312"/>
    <cellStyle name="Normal 18 3" xfId="313"/>
    <cellStyle name="Normal 19" xfId="314"/>
    <cellStyle name="Normal 2" xfId="315"/>
    <cellStyle name="Normal 2 2" xfId="1"/>
    <cellStyle name="Normal 2 2 2" xfId="316"/>
    <cellStyle name="Normal 2 3" xfId="317"/>
    <cellStyle name="Normal 2 3 2" xfId="318"/>
    <cellStyle name="Normal 2 3 3" xfId="319"/>
    <cellStyle name="Normal 2 3 4" xfId="320"/>
    <cellStyle name="Normal 2 3 5" xfId="321"/>
    <cellStyle name="Normal 2 3 6" xfId="322"/>
    <cellStyle name="Normal 2 4" xfId="323"/>
    <cellStyle name="Normal 2 5" xfId="324"/>
    <cellStyle name="Normal 2 5 2" xfId="325"/>
    <cellStyle name="Normal 20" xfId="326"/>
    <cellStyle name="Normal 20 2" xfId="327"/>
    <cellStyle name="Normal 21" xfId="328"/>
    <cellStyle name="Normal 21 2" xfId="329"/>
    <cellStyle name="Normal 22" xfId="330"/>
    <cellStyle name="Normal 23" xfId="331"/>
    <cellStyle name="Normal 23 2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2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2 6" xfId="435"/>
    <cellStyle name="Normal 5 3 2 2 3" xfId="436"/>
    <cellStyle name="Normal 5 3 2 2 3 2" xfId="437"/>
    <cellStyle name="Normal 5 3 2 2 3 3" xfId="438"/>
    <cellStyle name="Normal 5 3 2 2 3 4" xfId="439"/>
    <cellStyle name="Normal 5 3 2 2 3 5" xfId="440"/>
    <cellStyle name="Normal 5 3 2 2 4" xfId="441"/>
    <cellStyle name="Normal 5 3 2 2 5" xfId="442"/>
    <cellStyle name="Normal 5 3 2 2 6" xfId="443"/>
    <cellStyle name="Normal 5 3 2 2 7" xfId="444"/>
    <cellStyle name="Normal 5 3 2 3" xfId="445"/>
    <cellStyle name="Normal 5 3 2 4" xfId="446"/>
    <cellStyle name="Normal 5 3 2 5" xfId="447"/>
    <cellStyle name="Normal 5 3 2 6" xfId="448"/>
    <cellStyle name="Normal 5 3 3" xfId="449"/>
    <cellStyle name="Normal 5 3 3 2" xfId="450"/>
    <cellStyle name="Normal 5 3 3 2 2" xfId="451"/>
    <cellStyle name="Normal 5 3 3 2 3" xfId="452"/>
    <cellStyle name="Normal 5 3 3 2 4" xfId="453"/>
    <cellStyle name="Normal 5 3 3 2 5" xfId="454"/>
    <cellStyle name="Normal 5 3 3 3" xfId="455"/>
    <cellStyle name="Normal 5 3 3 4" xfId="456"/>
    <cellStyle name="Normal 5 3 3 5" xfId="457"/>
    <cellStyle name="Normal 5 3 3 6" xfId="458"/>
    <cellStyle name="Normal 5 3 4" xfId="459"/>
    <cellStyle name="Normal 5 3 5" xfId="460"/>
    <cellStyle name="Normal 5 3 6" xfId="461"/>
    <cellStyle name="Normal 5 3 7" xfId="462"/>
    <cellStyle name="Normal 5 4" xfId="463"/>
    <cellStyle name="Normal 5 5" xfId="464"/>
    <cellStyle name="Normal 5 6" xfId="465"/>
    <cellStyle name="Normal 5 7" xfId="466"/>
    <cellStyle name="Normal 6" xfId="467"/>
    <cellStyle name="Normal 6 2" xfId="468"/>
    <cellStyle name="Normal 6 2 2" xfId="469"/>
    <cellStyle name="Normal 6 2 2 2" xfId="470"/>
    <cellStyle name="Normal 6 2 2 2 2" xfId="471"/>
    <cellStyle name="Normal 6 2 2 2 2 2" xfId="472"/>
    <cellStyle name="Normal 6 2 2 2 2 2 2" xfId="473"/>
    <cellStyle name="Normal 6 2 2 2 2 2 2 2" xfId="474"/>
    <cellStyle name="Normal 6 2 2 2 2 2 2 3" xfId="475"/>
    <cellStyle name="Normal 6 2 2 2 2 2 2 4" xfId="476"/>
    <cellStyle name="Normal 6 2 2 2 2 2 2 5" xfId="477"/>
    <cellStyle name="Normal 6 2 2 2 2 2 3" xfId="478"/>
    <cellStyle name="Normal 6 2 2 2 2 2 4" xfId="479"/>
    <cellStyle name="Normal 6 2 2 2 2 2 5" xfId="480"/>
    <cellStyle name="Normal 6 2 2 2 2 2 6" xfId="481"/>
    <cellStyle name="Normal 6 2 2 2 2 3" xfId="482"/>
    <cellStyle name="Normal 6 2 2 2 2 4" xfId="483"/>
    <cellStyle name="Normal 6 2 2 2 2 5" xfId="484"/>
    <cellStyle name="Normal 6 2 2 2 2 6" xfId="485"/>
    <cellStyle name="Normal 6 2 2 2 3" xfId="486"/>
    <cellStyle name="Normal 6 2 2 2 4" xfId="487"/>
    <cellStyle name="Normal 6 2 2 2 5" xfId="488"/>
    <cellStyle name="Normal 6 2 2 2 6" xfId="489"/>
    <cellStyle name="Normal 6 2 2 3" xfId="490"/>
    <cellStyle name="Normal 6 2 2 4" xfId="491"/>
    <cellStyle name="Normal 6 2 2 5" xfId="492"/>
    <cellStyle name="Normal 6 2 2 6" xfId="493"/>
    <cellStyle name="Normal 6 2 2 6 2" xfId="494"/>
    <cellStyle name="Normal 6 2 2 6 2 2" xfId="495"/>
    <cellStyle name="Normal 6 2 2 6 2 2 2" xfId="496"/>
    <cellStyle name="Normal 6 2 2 6 2 2 3" xfId="497"/>
    <cellStyle name="Normal 6 2 2 6 2 2 4" xfId="498"/>
    <cellStyle name="Normal 6 2 2 6 2 2 5" xfId="499"/>
    <cellStyle name="Normal 6 2 2 6 2 3" xfId="500"/>
    <cellStyle name="Normal 6 2 2 6 2 4" xfId="501"/>
    <cellStyle name="Normal 6 2 2 6 2 5" xfId="502"/>
    <cellStyle name="Normal 6 2 2 6 2 6" xfId="503"/>
    <cellStyle name="Normal 6 2 2 6 3" xfId="504"/>
    <cellStyle name="Normal 6 2 2 6 4" xfId="505"/>
    <cellStyle name="Normal 6 2 2 6 5" xfId="506"/>
    <cellStyle name="Normal 6 2 2 6 6" xfId="507"/>
    <cellStyle name="Normal 6 2 2 7" xfId="508"/>
    <cellStyle name="Normal 6 2 3" xfId="509"/>
    <cellStyle name="Normal 6 2 4" xfId="510"/>
    <cellStyle name="Normal 6 2 5" xfId="511"/>
    <cellStyle name="Normal 6 2 6" xfId="512"/>
    <cellStyle name="Normal 6 3" xfId="513"/>
    <cellStyle name="Normal 6 4" xfId="514"/>
    <cellStyle name="Normal 6 5" xfId="515"/>
    <cellStyle name="Normal 6 6" xfId="516"/>
    <cellStyle name="Normal 7" xfId="517"/>
    <cellStyle name="Normal 7 2" xfId="518"/>
    <cellStyle name="Normal 7 2 2" xfId="519"/>
    <cellStyle name="Normal 7 2 3" xfId="520"/>
    <cellStyle name="Normal 7 2 4" xfId="521"/>
    <cellStyle name="Normal 7 2 5" xfId="522"/>
    <cellStyle name="Normal 7 3" xfId="523"/>
    <cellStyle name="Normal 7 4" xfId="524"/>
    <cellStyle name="Normal 7 5" xfId="525"/>
    <cellStyle name="Normal 7 6" xfId="526"/>
    <cellStyle name="Normal 8" xfId="527"/>
    <cellStyle name="Normal 8 2" xfId="528"/>
    <cellStyle name="Normal 8 3" xfId="529"/>
    <cellStyle name="Normal 8 4" xfId="530"/>
    <cellStyle name="Normal 8 5" xfId="531"/>
    <cellStyle name="Normal 9" xfId="532"/>
    <cellStyle name="Normal 9 2" xfId="533"/>
    <cellStyle name="Normal 9 3" xfId="534"/>
    <cellStyle name="Normal 9 4" xfId="535"/>
    <cellStyle name="Normal 9 5" xfId="536"/>
    <cellStyle name="Notas 2" xfId="537"/>
    <cellStyle name="Notas 2 2" xfId="538"/>
    <cellStyle name="Notas 3" xfId="539"/>
    <cellStyle name="Notas 3 2" xfId="540"/>
    <cellStyle name="Notas 4" xfId="541"/>
    <cellStyle name="Notas 5" xfId="542"/>
    <cellStyle name="Porcentaje 2" xfId="543"/>
    <cellStyle name="Porcentaje 2 2" xfId="544"/>
    <cellStyle name="Porcentaje 2 3" xfId="545"/>
    <cellStyle name="Porcentaje 2 4" xfId="546"/>
    <cellStyle name="Porcentaje 2 5" xfId="547"/>
    <cellStyle name="Porcentaje 2 6" xfId="548"/>
    <cellStyle name="Porcentaje 3" xfId="549"/>
    <cellStyle name="Porcentaje 3 2" xfId="550"/>
    <cellStyle name="Porcentaje 3 3" xfId="551"/>
    <cellStyle name="Porcentaje 3 4" xfId="552"/>
    <cellStyle name="Porcentaje 3 5" xfId="553"/>
    <cellStyle name="Porcentual 2" xfId="554"/>
    <cellStyle name="Porcentual 2 2" xfId="555"/>
    <cellStyle name="Salida 2" xfId="556"/>
    <cellStyle name="Salida 2 2" xfId="557"/>
    <cellStyle name="Salida 3" xfId="558"/>
    <cellStyle name="Salida 4" xfId="559"/>
    <cellStyle name="Texto de advertencia 2" xfId="560"/>
    <cellStyle name="Texto de advertencia 3" xfId="561"/>
    <cellStyle name="Texto explicativo 2" xfId="562"/>
    <cellStyle name="Texto explicativo 3" xfId="563"/>
    <cellStyle name="Título 1 2" xfId="564"/>
    <cellStyle name="Título 2 2" xfId="565"/>
    <cellStyle name="Título 2 3" xfId="566"/>
    <cellStyle name="Título 3 2" xfId="567"/>
    <cellStyle name="Título 3 3" xfId="568"/>
    <cellStyle name="Título 4" xfId="569"/>
    <cellStyle name="Título 5" xfId="570"/>
    <cellStyle name="Total 2" xfId="571"/>
    <cellStyle name="Total 3" xfId="572"/>
    <cellStyle name="Total 4" xfId="5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O.AUTONOMOS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433384358</v>
          </cell>
        </row>
        <row r="17">
          <cell r="C17">
            <v>15361004</v>
          </cell>
        </row>
        <row r="20">
          <cell r="C20">
            <v>7680128</v>
          </cell>
        </row>
        <row r="23">
          <cell r="C23">
            <v>679510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55201479</v>
          </cell>
        </row>
        <row r="44">
          <cell r="C44">
            <v>100683082</v>
          </cell>
        </row>
        <row r="47">
          <cell r="C47">
            <v>2216104076</v>
          </cell>
        </row>
        <row r="50">
          <cell r="C50">
            <v>1278761477</v>
          </cell>
        </row>
        <row r="53">
          <cell r="C53">
            <v>118627819</v>
          </cell>
        </row>
        <row r="56">
          <cell r="C56">
            <v>-74451662</v>
          </cell>
        </row>
        <row r="59">
          <cell r="C59">
            <v>463938270</v>
          </cell>
        </row>
        <row r="62">
          <cell r="C62">
            <v>0</v>
          </cell>
        </row>
        <row r="65">
          <cell r="C65">
            <v>6046368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2107596</v>
          </cell>
          <cell r="J15">
            <v>1731987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132344576</v>
          </cell>
          <cell r="I17">
            <v>47000702522</v>
          </cell>
          <cell r="J17">
            <v>46809165182</v>
          </cell>
        </row>
        <row r="18">
          <cell r="G18">
            <v>173892425</v>
          </cell>
          <cell r="I18">
            <v>40881275473</v>
          </cell>
          <cell r="J18">
            <v>40501183414</v>
          </cell>
        </row>
        <row r="19">
          <cell r="G19">
            <v>125360101</v>
          </cell>
          <cell r="I19">
            <v>4525843883</v>
          </cell>
          <cell r="J19">
            <v>4537162820</v>
          </cell>
        </row>
        <row r="20">
          <cell r="G20">
            <v>1764150</v>
          </cell>
          <cell r="I20">
            <v>556780</v>
          </cell>
          <cell r="J20">
            <v>508544</v>
          </cell>
        </row>
        <row r="21">
          <cell r="G21">
            <v>23106</v>
          </cell>
          <cell r="I21">
            <v>483828</v>
          </cell>
          <cell r="J21">
            <v>506708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14679369</v>
          </cell>
          <cell r="I23">
            <v>1437803994</v>
          </cell>
          <cell r="J23">
            <v>1275184998</v>
          </cell>
        </row>
        <row r="24">
          <cell r="G24">
            <v>119857</v>
          </cell>
          <cell r="I24">
            <v>27738548</v>
          </cell>
          <cell r="J24">
            <v>26485022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5627</v>
          </cell>
          <cell r="I26">
            <v>10376042</v>
          </cell>
          <cell r="J26">
            <v>10247560</v>
          </cell>
        </row>
        <row r="27">
          <cell r="G27">
            <v>931851</v>
          </cell>
          <cell r="I27">
            <v>689800</v>
          </cell>
          <cell r="J27">
            <v>1213147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2739719</v>
          </cell>
          <cell r="J29">
            <v>1505723</v>
          </cell>
        </row>
        <row r="30">
          <cell r="G30">
            <v>0</v>
          </cell>
          <cell r="I30">
            <v>7261299</v>
          </cell>
          <cell r="J30">
            <v>0</v>
          </cell>
        </row>
        <row r="31">
          <cell r="G31">
            <v>7680128</v>
          </cell>
          <cell r="I31">
            <v>7680128</v>
          </cell>
          <cell r="J31">
            <v>7680128</v>
          </cell>
        </row>
        <row r="32">
          <cell r="G32">
            <v>0</v>
          </cell>
          <cell r="I32">
            <v>71965942</v>
          </cell>
          <cell r="J32">
            <v>38989745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679510</v>
          </cell>
          <cell r="I34">
            <v>0</v>
          </cell>
          <cell r="J34">
            <v>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55201479</v>
          </cell>
          <cell r="I38">
            <v>4951534</v>
          </cell>
          <cell r="J38">
            <v>156469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47749264</v>
          </cell>
          <cell r="I40">
            <v>3101</v>
          </cell>
          <cell r="J40">
            <v>0</v>
          </cell>
        </row>
        <row r="41">
          <cell r="G41">
            <v>45027511</v>
          </cell>
          <cell r="I41">
            <v>75538</v>
          </cell>
          <cell r="J41">
            <v>162333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254894</v>
          </cell>
          <cell r="I43">
            <v>436003</v>
          </cell>
          <cell r="J43">
            <v>297501</v>
          </cell>
        </row>
        <row r="44">
          <cell r="G44">
            <v>7724542</v>
          </cell>
          <cell r="I44">
            <v>0</v>
          </cell>
          <cell r="J44">
            <v>0</v>
          </cell>
        </row>
        <row r="45">
          <cell r="G45">
            <v>86158625</v>
          </cell>
          <cell r="I45">
            <v>25692215</v>
          </cell>
          <cell r="J45">
            <v>0</v>
          </cell>
        </row>
        <row r="46">
          <cell r="G46">
            <v>1924789911</v>
          </cell>
          <cell r="I46">
            <v>322191978</v>
          </cell>
          <cell r="J46">
            <v>211092408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205155540</v>
          </cell>
          <cell r="I49">
            <v>42758911</v>
          </cell>
          <cell r="J49">
            <v>3002770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299499133</v>
          </cell>
          <cell r="I51">
            <v>46372636</v>
          </cell>
          <cell r="J51">
            <v>27838137</v>
          </cell>
        </row>
        <row r="52">
          <cell r="G52">
            <v>43372667</v>
          </cell>
          <cell r="I52">
            <v>9999046</v>
          </cell>
          <cell r="J52">
            <v>3471455</v>
          </cell>
        </row>
        <row r="53">
          <cell r="G53">
            <v>130743274</v>
          </cell>
          <cell r="I53">
            <v>13645767</v>
          </cell>
          <cell r="J53">
            <v>9135011</v>
          </cell>
        </row>
        <row r="54">
          <cell r="G54">
            <v>463248248</v>
          </cell>
          <cell r="I54">
            <v>69095962</v>
          </cell>
          <cell r="J54">
            <v>58791641</v>
          </cell>
        </row>
        <row r="55">
          <cell r="G55">
            <v>62275212</v>
          </cell>
          <cell r="I55">
            <v>0</v>
          </cell>
          <cell r="J55">
            <v>0</v>
          </cell>
        </row>
        <row r="56">
          <cell r="G56">
            <v>276961935</v>
          </cell>
          <cell r="I56">
            <v>19662334</v>
          </cell>
          <cell r="J56">
            <v>10769563</v>
          </cell>
        </row>
        <row r="57">
          <cell r="G57">
            <v>1166477</v>
          </cell>
          <cell r="I57">
            <v>0</v>
          </cell>
          <cell r="J57">
            <v>0</v>
          </cell>
        </row>
        <row r="58">
          <cell r="G58">
            <v>1494531</v>
          </cell>
          <cell r="I58">
            <v>341060</v>
          </cell>
          <cell r="J58">
            <v>234228</v>
          </cell>
        </row>
        <row r="59">
          <cell r="G59">
            <v>47824371</v>
          </cell>
          <cell r="I59">
            <v>6422270</v>
          </cell>
          <cell r="J59">
            <v>3501296</v>
          </cell>
        </row>
        <row r="60">
          <cell r="G60">
            <v>10688</v>
          </cell>
          <cell r="I60">
            <v>0</v>
          </cell>
          <cell r="J60">
            <v>0</v>
          </cell>
        </row>
        <row r="61">
          <cell r="G61">
            <v>1200000</v>
          </cell>
          <cell r="I61">
            <v>0</v>
          </cell>
          <cell r="J61">
            <v>0</v>
          </cell>
        </row>
        <row r="62">
          <cell r="G62">
            <v>69592760</v>
          </cell>
          <cell r="I62">
            <v>2711827</v>
          </cell>
          <cell r="J62">
            <v>2721444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H64">
            <v>73904571</v>
          </cell>
          <cell r="I64">
            <v>6068747</v>
          </cell>
          <cell r="J64">
            <v>3128104</v>
          </cell>
        </row>
        <row r="65">
          <cell r="H65">
            <v>547091</v>
          </cell>
          <cell r="I65">
            <v>59105</v>
          </cell>
          <cell r="J65">
            <v>200</v>
          </cell>
        </row>
        <row r="66">
          <cell r="H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5122803</v>
          </cell>
          <cell r="I70">
            <v>0</v>
          </cell>
          <cell r="J70">
            <v>0</v>
          </cell>
        </row>
        <row r="71">
          <cell r="G71">
            <v>458815467</v>
          </cell>
          <cell r="I71">
            <v>355753113</v>
          </cell>
          <cell r="J71">
            <v>413933228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6046368</v>
          </cell>
          <cell r="I73">
            <v>601899</v>
          </cell>
          <cell r="J73">
            <v>2328650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135298839</v>
          </cell>
        </row>
        <row r="71">
          <cell r="F71">
            <v>76229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7"/>
  <sheetViews>
    <sheetView showGridLines="0" tabSelected="1" topLeftCell="A19" workbookViewId="0">
      <selection sqref="A1:G100"/>
    </sheetView>
  </sheetViews>
  <sheetFormatPr baseColWidth="10" defaultRowHeight="1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>
      <c r="A1" s="1" t="s">
        <v>0</v>
      </c>
      <c r="B1" s="1"/>
      <c r="C1" s="1"/>
      <c r="D1" s="1"/>
      <c r="E1" s="1"/>
      <c r="F1" s="1"/>
    </row>
    <row r="2" spans="1:6" s="2" customFormat="1" ht="13.5" customHeight="1">
      <c r="A2" s="1" t="s">
        <v>1</v>
      </c>
      <c r="B2" s="1"/>
      <c r="C2" s="1"/>
      <c r="D2" s="1"/>
      <c r="E2" s="1"/>
      <c r="F2" s="1"/>
    </row>
    <row r="3" spans="1:6" s="2" customFormat="1" ht="13.5" customHeight="1">
      <c r="A3" s="1" t="s">
        <v>2</v>
      </c>
      <c r="B3" s="1"/>
      <c r="C3" s="1"/>
      <c r="D3" s="1"/>
      <c r="E3" s="1"/>
      <c r="F3" s="1"/>
    </row>
    <row r="4" spans="1:6" s="2" customFormat="1" ht="13.5" customHeight="1">
      <c r="A4" s="3" t="str">
        <f>'[1]5 EFE'!A4:E4</f>
        <v>DEL 1 DE ENERO AL 30 DE SEPTIEMBRE DE 2023</v>
      </c>
      <c r="B4" s="3"/>
      <c r="C4" s="3"/>
      <c r="D4" s="3"/>
      <c r="E4" s="3"/>
      <c r="F4" s="3"/>
    </row>
    <row r="5" spans="1:6" s="2" customFormat="1" ht="13.5" customHeight="1">
      <c r="A5" s="3" t="s">
        <v>3</v>
      </c>
      <c r="B5" s="3"/>
      <c r="C5" s="3"/>
      <c r="D5" s="3"/>
      <c r="E5" s="3"/>
      <c r="F5" s="3"/>
    </row>
    <row r="6" spans="1:6" s="7" customFormat="1" ht="27" customHeight="1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>
      <c r="A7" s="8"/>
      <c r="B7" s="9"/>
      <c r="C7" s="9"/>
      <c r="D7" s="9"/>
      <c r="E7" s="9"/>
      <c r="F7" s="9"/>
    </row>
    <row r="8" spans="1:6" s="2" customFormat="1" ht="15.75" customHeight="1">
      <c r="A8" s="10" t="s">
        <v>10</v>
      </c>
      <c r="B8" s="11">
        <f>SUM(B10+B27)</f>
        <v>4622015909</v>
      </c>
      <c r="C8" s="12">
        <f t="shared" ref="C8:D8" si="0">SUM(C10+C27)</f>
        <v>94904517429</v>
      </c>
      <c r="D8" s="12">
        <f t="shared" si="0"/>
        <v>94097504484</v>
      </c>
      <c r="E8" s="11">
        <f>SUM(E10+E27)</f>
        <v>5429028854</v>
      </c>
      <c r="F8" s="11">
        <f>SUM(E8-B8)</f>
        <v>807012945</v>
      </c>
    </row>
    <row r="9" spans="1:6" s="2" customFormat="1" ht="15.75" customHeight="1">
      <c r="A9" s="13"/>
      <c r="B9" s="14"/>
      <c r="C9" s="14"/>
      <c r="D9" s="14"/>
      <c r="E9" s="14"/>
      <c r="F9" s="14"/>
    </row>
    <row r="10" spans="1:6" s="7" customFormat="1" ht="15" customHeight="1">
      <c r="A10" s="15" t="s">
        <v>11</v>
      </c>
      <c r="B10" s="16">
        <f>SUM(B12:B24)</f>
        <v>457105000</v>
      </c>
      <c r="C10" s="17">
        <f t="shared" ref="C10:F10" si="1">SUM(C12:C24)</f>
        <v>93977601254</v>
      </c>
      <c r="D10" s="17">
        <f t="shared" si="1"/>
        <v>93346863817</v>
      </c>
      <c r="E10" s="16">
        <f t="shared" si="1"/>
        <v>1087842437</v>
      </c>
      <c r="F10" s="16">
        <f t="shared" si="1"/>
        <v>630737437</v>
      </c>
    </row>
    <row r="11" spans="1:6" s="2" customFormat="1" ht="12.95" customHeight="1">
      <c r="A11" s="13"/>
      <c r="B11" s="14"/>
      <c r="C11" s="14"/>
      <c r="D11" s="14"/>
      <c r="E11" s="14"/>
      <c r="F11" s="14"/>
    </row>
    <row r="12" spans="1:6" s="21" customFormat="1" ht="12.95" customHeight="1">
      <c r="A12" s="18" t="s">
        <v>12</v>
      </c>
      <c r="B12" s="19">
        <f>SUM('[1]1ESF'!C14)</f>
        <v>433384358</v>
      </c>
      <c r="C12" s="20">
        <f>SUM('[2]BALANZA AC.'!I15:I21)+'[2]BALANZA AC.'!G15+'[2]BALANZA AC.'!G16+'[2]BALANZA AC.'!G17+'[2]BALANZA AC.'!G18+'[2]BALANZA AC.'!G19+'[2]BALANZA AC.'!G20+'[2]BALANZA AC.'!G21-'[1]1ESF'!C14</f>
        <v>92410970082</v>
      </c>
      <c r="D12" s="20">
        <f>SUM('[2]BALANZA AC.'!J15:J21)+'[2]AJUSTES DE CONSOLIDACIÓN'!F69</f>
        <v>91850258655</v>
      </c>
      <c r="E12" s="19">
        <f>SUM(B12+C12-D12)</f>
        <v>994095785</v>
      </c>
      <c r="F12" s="19">
        <f>SUM(E12-B12)</f>
        <v>560711427</v>
      </c>
    </row>
    <row r="13" spans="1:6" s="21" customFormat="1" ht="12.95" customHeight="1">
      <c r="A13" s="18"/>
      <c r="B13" s="19"/>
      <c r="C13" s="19"/>
      <c r="D13" s="19"/>
      <c r="E13" s="19"/>
      <c r="F13" s="19"/>
    </row>
    <row r="14" spans="1:6" s="21" customFormat="1" ht="12.95" customHeight="1">
      <c r="A14" s="18" t="s">
        <v>13</v>
      </c>
      <c r="B14" s="19">
        <f>SUM('[1]1ESF'!C17)</f>
        <v>15361004</v>
      </c>
      <c r="C14" s="19">
        <f>SUM('[2]BALANZA AC.'!I22:I28)+'[2]BALANZA AC.'!G22+'[2]BALANZA AC.'!G23+'[2]BALANZA AC.'!G24+'[2]BALANZA AC.'!G25+'[2]BALANZA AC.'!G26+'[2]BALANZA AC.'!G27+'[2]BALANZA AC.'!G28-'[1]1ESF'!C17</f>
        <v>1476984084</v>
      </c>
      <c r="D14" s="19">
        <f>SUM('[2]BALANZA AC.'!J22:J28)+'[2]AJUSTES DE CONSOLIDACIÓN'!F70</f>
        <v>1448429566</v>
      </c>
      <c r="E14" s="19">
        <f>SUM(B14+C14-D14)</f>
        <v>43915522</v>
      </c>
      <c r="F14" s="19">
        <f>SUM(E14-B14)</f>
        <v>28554518</v>
      </c>
    </row>
    <row r="15" spans="1:6" s="21" customFormat="1" ht="12.95" customHeight="1">
      <c r="A15" s="18"/>
      <c r="B15" s="19"/>
      <c r="C15" s="19"/>
      <c r="D15" s="19"/>
      <c r="E15" s="19"/>
      <c r="F15" s="19"/>
    </row>
    <row r="16" spans="1:6" s="21" customFormat="1" ht="12.95" customHeight="1">
      <c r="A16" s="18" t="s">
        <v>14</v>
      </c>
      <c r="B16" s="19">
        <f>SUM('[1]1ESF'!C20)</f>
        <v>7680128</v>
      </c>
      <c r="C16" s="19">
        <f>SUM('[2]BALANZA AC.'!I29:I33)+'[2]BALANZA AC.'!G29+'[2]BALANZA AC.'!G30+'[2]BALANZA AC.'!G31+'[2]BALANZA AC.'!G32+'[2]BALANZA AC.'!G33-'[1]1ESF'!C20</f>
        <v>89647088</v>
      </c>
      <c r="D16" s="19">
        <f>SUM('[2]BALANZA AC.'!J29:J33)</f>
        <v>48175596</v>
      </c>
      <c r="E16" s="19">
        <f>SUM(B16+C16-D16)</f>
        <v>49151620</v>
      </c>
      <c r="F16" s="19">
        <f>SUM(E16-B16)</f>
        <v>41471492</v>
      </c>
    </row>
    <row r="17" spans="1:8" s="21" customFormat="1" ht="12.95" customHeight="1">
      <c r="A17" s="18"/>
      <c r="B17" s="19"/>
      <c r="C17" s="19"/>
      <c r="D17" s="19"/>
      <c r="E17" s="19"/>
      <c r="F17" s="19"/>
    </row>
    <row r="18" spans="1:8" s="21" customFormat="1" ht="12.95" customHeight="1">
      <c r="A18" s="18" t="s">
        <v>15</v>
      </c>
      <c r="B18" s="19">
        <f>SUM('[1]1ESF'!C23)</f>
        <v>679510</v>
      </c>
      <c r="C18" s="19">
        <f>SUM('[2]BALANZA AC.'!I34)+'[2]BALANZA AC.'!G34-'[1]1ESF'!C23</f>
        <v>0</v>
      </c>
      <c r="D18" s="19">
        <f>SUM('[2]BALANZA AC.'!J34)</f>
        <v>0</v>
      </c>
      <c r="E18" s="19">
        <f>SUM(B18+C18-D18)</f>
        <v>679510</v>
      </c>
      <c r="F18" s="19">
        <f>SUM(E18-B18)</f>
        <v>0</v>
      </c>
    </row>
    <row r="19" spans="1:8" s="21" customFormat="1" ht="12.95" customHeight="1">
      <c r="A19" s="18"/>
      <c r="B19" s="19"/>
      <c r="C19" s="19"/>
      <c r="D19" s="19"/>
      <c r="E19" s="19"/>
      <c r="F19" s="19"/>
    </row>
    <row r="20" spans="1:8" s="21" customFormat="1" ht="12.95" customHeight="1">
      <c r="A20" s="18" t="s">
        <v>16</v>
      </c>
      <c r="B20" s="19">
        <f>SUM('[1]1ESF'!C26)</f>
        <v>0</v>
      </c>
      <c r="C20" s="19">
        <f>SUM('[2]BALANZA AC.'!I35)+'[2]BALANZA AC.'!G35-'[1]1ESF'!C26</f>
        <v>0</v>
      </c>
      <c r="D20" s="19">
        <f>SUM('[2]BALANZA AC.'!J35)</f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>
      <c r="A21" s="18"/>
      <c r="B21" s="19"/>
      <c r="C21" s="19"/>
      <c r="D21" s="19"/>
      <c r="E21" s="19"/>
      <c r="F21" s="19"/>
    </row>
    <row r="22" spans="1:8" s="21" customFormat="1" ht="12.95" customHeight="1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>
      <c r="A23" s="18"/>
      <c r="B23" s="19"/>
      <c r="C23" s="19"/>
      <c r="D23" s="19"/>
      <c r="E23" s="19"/>
      <c r="F23" s="19"/>
    </row>
    <row r="24" spans="1:8" s="21" customFormat="1" ht="12.95" customHeight="1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>
      <c r="A25" s="18"/>
      <c r="B25" s="19"/>
      <c r="C25" s="19"/>
      <c r="D25" s="19"/>
      <c r="E25" s="19"/>
      <c r="F25" s="19"/>
    </row>
    <row r="26" spans="1:8" s="21" customFormat="1" ht="12.95" customHeight="1">
      <c r="A26" s="18"/>
      <c r="B26" s="9"/>
      <c r="C26" s="9"/>
      <c r="D26" s="9"/>
      <c r="E26" s="9"/>
      <c r="F26" s="9"/>
    </row>
    <row r="27" spans="1:8" s="7" customFormat="1" ht="15" customHeight="1">
      <c r="A27" s="15" t="s">
        <v>19</v>
      </c>
      <c r="B27" s="16">
        <f>SUM(B29:B46)</f>
        <v>4164910909</v>
      </c>
      <c r="C27" s="17">
        <f>SUM(C29:C46)</f>
        <v>926916175</v>
      </c>
      <c r="D27" s="17">
        <f>SUM(D29:D46)</f>
        <v>750640667</v>
      </c>
      <c r="E27" s="16">
        <f>SUM(E29:E46)</f>
        <v>4341186417</v>
      </c>
      <c r="F27" s="16">
        <f>SUM(F29:F46)</f>
        <v>176275508</v>
      </c>
    </row>
    <row r="28" spans="1:8" s="7" customFormat="1" ht="12.95" customHeight="1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>
      <c r="A29" s="18" t="s">
        <v>20</v>
      </c>
      <c r="B29" s="19">
        <f>SUM('[1]1ESF'!C41)</f>
        <v>55201479</v>
      </c>
      <c r="C29" s="19">
        <f>SUM('[2]BALANZA AC.'!I36:I39)+'[2]BALANZA AC.'!G36+'[2]BALANZA AC.'!G37+'[2]BALANZA AC.'!G38+'[2]BALANZA AC.'!G39-'[1]1ESF'!C41</f>
        <v>4951534</v>
      </c>
      <c r="D29" s="19">
        <f>SUM('[2]BALANZA AC.'!J36:J39)</f>
        <v>156469</v>
      </c>
      <c r="E29" s="19">
        <f>SUM(B29+C29-D29)</f>
        <v>59996544</v>
      </c>
      <c r="F29" s="19">
        <f>SUM(E29-B29)</f>
        <v>4795065</v>
      </c>
    </row>
    <row r="30" spans="1:8" s="21" customFormat="1" ht="12.95" customHeight="1">
      <c r="A30" s="18"/>
      <c r="B30" s="19"/>
      <c r="C30" s="19"/>
      <c r="D30" s="19"/>
      <c r="E30" s="19"/>
      <c r="F30" s="19"/>
    </row>
    <row r="31" spans="1:8" s="21" customFormat="1" ht="12.95" customHeight="1">
      <c r="A31" s="18" t="s">
        <v>21</v>
      </c>
      <c r="B31" s="19">
        <f>SUM('[1]1ESF'!C44)</f>
        <v>100683082</v>
      </c>
      <c r="C31" s="19">
        <f>SUM('[2]BALANZA AC.'!I40:I44)+'[2]BALANZA AC.'!G40+'[2]BALANZA AC.'!G41+'[2]BALANZA AC.'!G42+'[2]BALANZA AC.'!G43+'[2]BALANZA AC.'!G44-'[1]1ESF'!C44</f>
        <v>587771</v>
      </c>
      <c r="D31" s="19">
        <f>SUM('[2]BALANZA AC.'!J40:J44)+'[2]AJUSTES DE CONSOLIDACIÓN'!F71</f>
        <v>536063</v>
      </c>
      <c r="E31" s="19">
        <f>SUM(B31+C31-D31)</f>
        <v>100734790</v>
      </c>
      <c r="F31" s="19">
        <f>SUM(E31-B31)</f>
        <v>51708</v>
      </c>
    </row>
    <row r="32" spans="1:8" s="21" customFormat="1" ht="12.95" customHeight="1">
      <c r="A32" s="18"/>
      <c r="B32" s="19"/>
      <c r="C32" s="19"/>
      <c r="D32" s="19"/>
      <c r="E32" s="19"/>
      <c r="F32" s="19"/>
    </row>
    <row r="33" spans="1:6" s="21" customFormat="1" ht="12.95" customHeight="1">
      <c r="A33" s="18" t="s">
        <v>22</v>
      </c>
      <c r="B33" s="19">
        <f>SUM('[1]1ESF'!C47)</f>
        <v>2216104076</v>
      </c>
      <c r="C33" s="19">
        <f>SUM('[2]BALANZA AC.'!I45:I50)+'[2]BALANZA AC.'!G45+'[2]BALANZA AC.'!G46+'[2]BALANZA AC.'!G47+'[2]BALANZA AC.'!G48+'[2]BALANZA AC.'!G49+'[2]BALANZA AC.'!G50-'[1]1ESF'!C47</f>
        <v>390643104</v>
      </c>
      <c r="D33" s="19">
        <f>SUM('[2]BALANZA AC.'!J45:J50)</f>
        <v>214095178</v>
      </c>
      <c r="E33" s="19">
        <f>SUM(B33+C33-D33)</f>
        <v>2392652002</v>
      </c>
      <c r="F33" s="19">
        <f>SUM(E33-B33)</f>
        <v>176547926</v>
      </c>
    </row>
    <row r="34" spans="1:6" s="21" customFormat="1" ht="12.95" customHeight="1">
      <c r="A34" s="18"/>
      <c r="B34" s="19"/>
      <c r="C34" s="19"/>
      <c r="D34" s="19"/>
      <c r="E34" s="19"/>
      <c r="F34" s="19"/>
    </row>
    <row r="35" spans="1:6" s="21" customFormat="1" ht="12.95" customHeight="1">
      <c r="A35" s="18" t="s">
        <v>23</v>
      </c>
      <c r="B35" s="19">
        <f>SUM('[1]1ESF'!C50)</f>
        <v>1278761477</v>
      </c>
      <c r="C35" s="19">
        <f>SUM('[2]BALANZA AC.'!I51:I58)+'[2]BALANZA AC.'!G51+'[2]BALANZA AC.'!G52+'[2]BALANZA AC.'!G53+'[2]BALANZA AC.'!G54+'[2]BALANZA AC.'!G55+'[2]BALANZA AC.'!G56+'[2]BALANZA AC.'!G57+'[2]BALANZA AC.'!G58-'[1]1ESF'!C50</f>
        <v>159116805</v>
      </c>
      <c r="D35" s="19">
        <f>SUM('[2]BALANZA AC.'!J51:J58)</f>
        <v>110240035</v>
      </c>
      <c r="E35" s="19">
        <f>SUM(B35+C35-D35)</f>
        <v>1327638247</v>
      </c>
      <c r="F35" s="19">
        <f>SUM(E35-B35)</f>
        <v>48876770</v>
      </c>
    </row>
    <row r="36" spans="1:6" s="21" customFormat="1" ht="12.95" customHeight="1">
      <c r="A36" s="18"/>
      <c r="B36" s="19"/>
      <c r="C36" s="19"/>
      <c r="D36" s="19"/>
      <c r="E36" s="19"/>
      <c r="F36" s="19"/>
    </row>
    <row r="37" spans="1:6" s="21" customFormat="1" ht="12.95" customHeight="1">
      <c r="A37" s="18" t="s">
        <v>24</v>
      </c>
      <c r="B37" s="19">
        <f>SUM('[1]1ESF'!C53)</f>
        <v>118627819</v>
      </c>
      <c r="C37" s="19">
        <f>SUM('[2]BALANZA AC.'!I59:I63)+'[2]BALANZA AC.'!G59+'[2]BALANZA AC.'!G60+'[2]BALANZA AC.'!G61+'[2]BALANZA AC.'!G62+'[2]BALANZA AC.'!G63-'[1]1ESF'!C53</f>
        <v>9134097</v>
      </c>
      <c r="D37" s="19">
        <f>SUM('[2]BALANZA AC.'!J59:J63)</f>
        <v>6222740</v>
      </c>
      <c r="E37" s="19">
        <f>SUM(B37+C37-D37)</f>
        <v>121539176</v>
      </c>
      <c r="F37" s="19">
        <f>SUM(E37-B37)</f>
        <v>2911357</v>
      </c>
    </row>
    <row r="38" spans="1:6" s="21" customFormat="1" ht="12.95" customHeight="1">
      <c r="A38" s="18"/>
      <c r="B38" s="19"/>
      <c r="C38" s="19"/>
      <c r="D38" s="19"/>
      <c r="E38" s="19"/>
      <c r="F38" s="19"/>
    </row>
    <row r="39" spans="1:6" s="21" customFormat="1" ht="12.95" customHeight="1">
      <c r="A39" s="18" t="s">
        <v>25</v>
      </c>
      <c r="B39" s="19">
        <f>SUM('[1]1ESF'!C56)</f>
        <v>-74451662</v>
      </c>
      <c r="C39" s="19">
        <f>SUM('[2]BALANZA AC.'!I64:I66)</f>
        <v>6127852</v>
      </c>
      <c r="D39" s="19">
        <f>SUM('[2]BALANZA AC.'!J64:J66)+'[2]BALANZA AC.'!H64+'[2]BALANZA AC.'!H65+'[2]BALANZA AC.'!H66+'[1]1ESF'!C56</f>
        <v>3128304</v>
      </c>
      <c r="E39" s="19">
        <f>SUM(B39+C39-D39)</f>
        <v>-71452114</v>
      </c>
      <c r="F39" s="19">
        <f>SUM(E39-B39)</f>
        <v>2999548</v>
      </c>
    </row>
    <row r="40" spans="1:6" s="21" customFormat="1" ht="12.95" customHeight="1">
      <c r="A40" s="18"/>
      <c r="B40" s="19"/>
      <c r="C40" s="19"/>
      <c r="D40" s="19"/>
      <c r="E40" s="19"/>
      <c r="F40" s="19"/>
    </row>
    <row r="41" spans="1:6" s="21" customFormat="1" ht="12.95" customHeight="1">
      <c r="A41" s="18" t="s">
        <v>26</v>
      </c>
      <c r="B41" s="19">
        <f>SUM('[1]1ESF'!C59)</f>
        <v>463938270</v>
      </c>
      <c r="C41" s="19">
        <f>SUM('[2]BALANZA AC.'!I67:I71)+'[2]BALANZA AC.'!G67+'[2]BALANZA AC.'!G68+'[2]BALANZA AC.'!G69+'[2]BALANZA AC.'!G70+'[2]BALANZA AC.'!G71-'[1]1ESF'!C59</f>
        <v>355753113</v>
      </c>
      <c r="D41" s="19">
        <f>SUM('[2]BALANZA AC.'!J67:J71)</f>
        <v>413933228</v>
      </c>
      <c r="E41" s="19">
        <f>SUM(B41+C41-D41)</f>
        <v>405758155</v>
      </c>
      <c r="F41" s="19">
        <f>SUM(E41-B41)</f>
        <v>-58180115</v>
      </c>
    </row>
    <row r="42" spans="1:6" s="21" customFormat="1" ht="12.95" customHeight="1">
      <c r="A42" s="18"/>
      <c r="B42" s="19"/>
      <c r="C42" s="19"/>
      <c r="D42" s="19"/>
      <c r="E42" s="19"/>
      <c r="F42" s="19"/>
    </row>
    <row r="43" spans="1:6" s="21" customFormat="1" ht="12.95" customHeight="1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>
      <c r="A44" s="18"/>
      <c r="B44" s="19"/>
      <c r="C44" s="19"/>
      <c r="D44" s="19"/>
      <c r="E44" s="19"/>
      <c r="F44" s="19"/>
    </row>
    <row r="45" spans="1:6" s="21" customFormat="1" ht="3" customHeight="1">
      <c r="A45" s="18"/>
      <c r="B45" s="19"/>
      <c r="C45" s="19"/>
      <c r="D45" s="19"/>
      <c r="E45" s="19"/>
      <c r="F45" s="19"/>
    </row>
    <row r="46" spans="1:6" s="21" customFormat="1" ht="12.95" customHeight="1">
      <c r="A46" s="18" t="s">
        <v>28</v>
      </c>
      <c r="B46" s="19">
        <f>SUM('[1]1ESF'!C65)</f>
        <v>6046368</v>
      </c>
      <c r="C46" s="19">
        <f>SUM('[2]BALANZA AC.'!I72:I73)+'[2]BALANZA AC.'!G72+'[2]BALANZA AC.'!G73-'[1]1ESF'!C65</f>
        <v>601899</v>
      </c>
      <c r="D46" s="19">
        <f>SUM('[2]BALANZA AC.'!J72:J73)</f>
        <v>2328650</v>
      </c>
      <c r="E46" s="19">
        <f>SUM(B46+C46-D46)</f>
        <v>4319617</v>
      </c>
      <c r="F46" s="19">
        <f>SUM(E46-B46)</f>
        <v>-1726751</v>
      </c>
    </row>
    <row r="47" spans="1:6" s="21" customFormat="1" ht="5.25" customHeight="1">
      <c r="A47" s="22"/>
      <c r="B47" s="23"/>
      <c r="C47" s="23"/>
      <c r="D47" s="23"/>
      <c r="E47" s="24"/>
      <c r="F47" s="23"/>
    </row>
    <row r="48" spans="1:6" s="2" customFormat="1" ht="13.5" customHeight="1">
      <c r="A48" s="25" t="s">
        <v>29</v>
      </c>
      <c r="B48" s="26"/>
      <c r="C48" s="26"/>
    </row>
    <row r="49" spans="1:6">
      <c r="A49" s="26"/>
      <c r="B49" s="26"/>
      <c r="C49" s="26"/>
    </row>
    <row r="50" spans="1:6">
      <c r="A50" s="26"/>
      <c r="B50" s="26"/>
      <c r="C50" s="26"/>
    </row>
    <row r="51" spans="1:6">
      <c r="A51" s="26"/>
      <c r="B51" s="26"/>
      <c r="C51" s="26"/>
    </row>
    <row r="52" spans="1:6">
      <c r="A52" s="26"/>
      <c r="B52" s="26"/>
      <c r="C52" s="26"/>
      <c r="E52" s="27"/>
      <c r="F52" s="28"/>
    </row>
    <row r="53" spans="1:6">
      <c r="A53" s="26"/>
      <c r="B53" s="26"/>
      <c r="C53" s="26"/>
      <c r="E53" s="27"/>
      <c r="F53" s="28"/>
    </row>
    <row r="54" spans="1:6">
      <c r="A54" s="26"/>
      <c r="B54" s="26"/>
      <c r="C54" s="26"/>
      <c r="E54" s="29"/>
      <c r="F54" s="28"/>
    </row>
    <row r="55" spans="1:6">
      <c r="A55" s="26"/>
      <c r="B55" s="26"/>
      <c r="C55" s="26"/>
    </row>
    <row r="56" spans="1:6">
      <c r="A56" s="26"/>
      <c r="B56" s="26"/>
      <c r="C56" s="26"/>
    </row>
    <row r="57" spans="1:6">
      <c r="A57" s="26"/>
      <c r="B57" s="26"/>
      <c r="C57" s="26"/>
    </row>
    <row r="58" spans="1:6">
      <c r="A58" s="26"/>
      <c r="B58" s="26"/>
      <c r="C58" s="26"/>
    </row>
    <row r="59" spans="1:6">
      <c r="A59" s="26"/>
      <c r="B59" s="26"/>
      <c r="C59" s="26"/>
    </row>
    <row r="60" spans="1:6">
      <c r="A60" s="26"/>
      <c r="B60" s="26"/>
      <c r="C60" s="26"/>
    </row>
    <row r="61" spans="1:6">
      <c r="A61" s="26"/>
      <c r="B61" s="26"/>
      <c r="C61" s="26"/>
    </row>
    <row r="62" spans="1:6">
      <c r="A62" s="26"/>
      <c r="B62" s="26"/>
      <c r="C62" s="26"/>
    </row>
    <row r="63" spans="1:6">
      <c r="A63" s="26"/>
      <c r="B63" s="26"/>
      <c r="C63" s="26"/>
    </row>
    <row r="64" spans="1:6">
      <c r="A64" s="26"/>
      <c r="B64" s="26"/>
      <c r="C64" s="26"/>
    </row>
    <row r="65" spans="1:3">
      <c r="A65" s="26"/>
      <c r="B65" s="26"/>
      <c r="C65" s="26"/>
    </row>
    <row r="66" spans="1:3">
      <c r="A66" s="26"/>
      <c r="B66" s="26"/>
      <c r="C66" s="26"/>
    </row>
    <row r="67" spans="1:3">
      <c r="A67" s="26"/>
      <c r="B67" s="26"/>
      <c r="C67" s="26"/>
    </row>
    <row r="68" spans="1:3">
      <c r="A68" s="26"/>
      <c r="B68" s="26"/>
      <c r="C68" s="26"/>
    </row>
    <row r="69" spans="1:3">
      <c r="A69" s="26"/>
      <c r="B69" s="26"/>
      <c r="C69" s="26"/>
    </row>
    <row r="70" spans="1:3">
      <c r="A70" s="26"/>
      <c r="B70" s="26"/>
      <c r="C70" s="26"/>
    </row>
    <row r="71" spans="1:3">
      <c r="A71" s="26"/>
      <c r="B71" s="26"/>
      <c r="C71" s="26"/>
    </row>
    <row r="72" spans="1:3">
      <c r="A72" s="26"/>
      <c r="B72" s="26"/>
      <c r="C72" s="26"/>
    </row>
    <row r="73" spans="1:3">
      <c r="A73" s="26"/>
      <c r="B73" s="26"/>
      <c r="C73" s="26"/>
    </row>
    <row r="74" spans="1:3">
      <c r="A74" s="26"/>
      <c r="B74" s="26"/>
      <c r="C74" s="26"/>
    </row>
    <row r="75" spans="1:3">
      <c r="A75" s="26"/>
      <c r="B75" s="26"/>
      <c r="C75" s="26"/>
    </row>
    <row r="76" spans="1:3">
      <c r="A76" s="26"/>
      <c r="B76" s="26"/>
      <c r="C76" s="26"/>
    </row>
    <row r="77" spans="1:3">
      <c r="A77" s="26"/>
      <c r="B77" s="26"/>
      <c r="C77" s="26"/>
    </row>
    <row r="78" spans="1:3">
      <c r="A78" s="26"/>
      <c r="B78" s="26"/>
      <c r="C78" s="26"/>
    </row>
    <row r="79" spans="1:3">
      <c r="A79" s="26"/>
      <c r="B79" s="26"/>
      <c r="C79" s="26"/>
    </row>
    <row r="80" spans="1:3">
      <c r="A80" s="26"/>
      <c r="B80" s="26"/>
      <c r="C80" s="26"/>
    </row>
    <row r="81" spans="1:3">
      <c r="A81" s="26"/>
      <c r="B81" s="26"/>
      <c r="C81" s="26"/>
    </row>
    <row r="82" spans="1:3">
      <c r="A82" s="26"/>
      <c r="B82" s="26"/>
      <c r="C82" s="26"/>
    </row>
    <row r="83" spans="1:3">
      <c r="A83" s="26"/>
      <c r="B83" s="26"/>
      <c r="C83" s="26"/>
    </row>
    <row r="84" spans="1:3">
      <c r="A84" s="26"/>
      <c r="B84" s="26"/>
      <c r="C84" s="26"/>
    </row>
    <row r="85" spans="1:3">
      <c r="A85" s="26"/>
      <c r="B85" s="26"/>
      <c r="C85" s="26"/>
    </row>
    <row r="86" spans="1:3">
      <c r="A86" s="26"/>
      <c r="B86" s="26"/>
      <c r="C86" s="26"/>
    </row>
    <row r="87" spans="1:3">
      <c r="A87" s="26"/>
      <c r="B87" s="26"/>
      <c r="C87" s="26"/>
    </row>
    <row r="88" spans="1:3">
      <c r="A88" s="26"/>
      <c r="B88" s="26"/>
      <c r="C88" s="26"/>
    </row>
    <row r="89" spans="1:3">
      <c r="A89" s="26"/>
      <c r="B89" s="26"/>
      <c r="C89" s="26"/>
    </row>
    <row r="90" spans="1:3">
      <c r="A90" s="26"/>
      <c r="B90" s="26"/>
      <c r="C90" s="26"/>
    </row>
    <row r="91" spans="1:3">
      <c r="A91" s="26"/>
      <c r="B91" s="26"/>
      <c r="C91" s="26"/>
    </row>
    <row r="92" spans="1:3">
      <c r="A92" s="26"/>
      <c r="B92" s="26"/>
      <c r="C92" s="26"/>
    </row>
    <row r="93" spans="1:3">
      <c r="A93" s="26"/>
      <c r="B93" s="26"/>
      <c r="C93" s="26"/>
    </row>
    <row r="94" spans="1:3">
      <c r="A94" s="26"/>
      <c r="B94" s="26"/>
      <c r="C94" s="26"/>
    </row>
    <row r="95" spans="1:3">
      <c r="A95" s="26"/>
      <c r="B95" s="26"/>
      <c r="C95" s="26"/>
    </row>
    <row r="96" spans="1:3">
      <c r="A96" s="26"/>
      <c r="B96" s="26"/>
      <c r="C96" s="26"/>
    </row>
    <row r="97" spans="1:3">
      <c r="A97" s="26"/>
      <c r="B97" s="26"/>
      <c r="C97" s="26"/>
    </row>
    <row r="98" spans="1:3">
      <c r="A98" s="26"/>
      <c r="B98" s="26"/>
      <c r="C98" s="26"/>
    </row>
    <row r="99" spans="1:3">
      <c r="A99" s="26"/>
      <c r="B99" s="26"/>
      <c r="C99" s="26"/>
    </row>
    <row r="100" spans="1:3">
      <c r="A100" s="26"/>
      <c r="B100" s="26"/>
      <c r="C100" s="26"/>
    </row>
    <row r="101" spans="1:3">
      <c r="A101" s="26"/>
      <c r="B101" s="26"/>
      <c r="C101" s="26"/>
    </row>
    <row r="102" spans="1:3">
      <c r="A102" s="26"/>
      <c r="B102" s="26"/>
      <c r="C102" s="26"/>
    </row>
    <row r="103" spans="1:3">
      <c r="A103" s="26"/>
      <c r="B103" s="26"/>
      <c r="C103" s="26"/>
    </row>
    <row r="104" spans="1:3">
      <c r="A104" s="26"/>
      <c r="B104" s="26"/>
      <c r="C104" s="26"/>
    </row>
    <row r="105" spans="1:3">
      <c r="A105" s="26"/>
      <c r="B105" s="26"/>
      <c r="C105" s="26"/>
    </row>
    <row r="106" spans="1:3">
      <c r="A106" s="26"/>
      <c r="B106" s="26"/>
      <c r="C106" s="26"/>
    </row>
    <row r="107" spans="1:3">
      <c r="A107" s="26"/>
      <c r="B107" s="26"/>
      <c r="C107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2023-11-17T16:46:42Z</dcterms:created>
  <dcterms:modified xsi:type="dcterms:W3CDTF">2023-11-17T16:46:43Z</dcterms:modified>
</cp:coreProperties>
</file>