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66" i="1" l="1"/>
  <c r="E65" i="1"/>
  <c r="D65" i="1"/>
  <c r="D64" i="1"/>
  <c r="D61" i="1"/>
  <c r="E60" i="1"/>
  <c r="D60" i="1"/>
  <c r="D59" i="1"/>
  <c r="D58" i="1"/>
  <c r="D57" i="1"/>
  <c r="D56" i="1"/>
  <c r="D55" i="1"/>
  <c r="E54" i="1"/>
  <c r="D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1" i="1"/>
  <c r="E40" i="1"/>
  <c r="D40" i="1"/>
  <c r="D39" i="1"/>
  <c r="D38" i="1"/>
  <c r="D37" i="1"/>
  <c r="E36" i="1"/>
  <c r="E68" i="1" s="1"/>
  <c r="D36" i="1"/>
  <c r="D68" i="1" s="1"/>
  <c r="D29" i="1"/>
  <c r="D28" i="1"/>
  <c r="D27" i="1"/>
  <c r="D26" i="1"/>
  <c r="D25" i="1"/>
  <c r="E24" i="1"/>
  <c r="D24" i="1"/>
  <c r="D22" i="1"/>
  <c r="D20" i="1"/>
  <c r="E19" i="1"/>
  <c r="D19" i="1"/>
  <c r="D17" i="1"/>
  <c r="D16" i="1"/>
  <c r="D15" i="1"/>
  <c r="D14" i="1"/>
  <c r="D13" i="1"/>
  <c r="D11" i="1"/>
  <c r="E10" i="1"/>
  <c r="E31" i="1" s="1"/>
  <c r="E71" i="1" s="1"/>
  <c r="D10" i="1"/>
  <c r="D31" i="1" s="1"/>
  <c r="A4" i="1"/>
  <c r="D71" i="1" l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<sst xmlns="http://schemas.openxmlformats.org/spreadsheetml/2006/main" count="61" uniqueCount="61">
  <si>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</si>
  <si>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ÓRGANOS AUTÓNOMOS</t>
  </si>
  <si>
    <t>ESTADO DE ACTIVIDADES CONSOLIDADO</t>
  </si>
  <si>
    <t>( Cifras en Pesos )</t>
  </si>
  <si>
    <t>CONCEPTO</t>
  </si>
  <si>
    <t>SEP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</si>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</sst>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4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7" fillId="4" borderId="0" xfId="2" applyFont="1" applyFill="1" applyAlignment="1">
      <alignment vertical="top"/>
    </xf>
    <xf numFmtId="0" fontId="8" fillId="4" borderId="0" xfId="2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6" fillId="5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164" fontId="6" fillId="5" borderId="0" xfId="2" applyNumberFormat="1" applyFont="1" applyFill="1" applyAlignment="1">
      <alignment vertical="top"/>
    </xf>
    <xf numFmtId="0" fontId="10" fillId="0" borderId="0" xfId="2" applyFont="1" applyAlignment="1">
      <alignment vertical="top"/>
    </xf>
    <xf numFmtId="164" fontId="8" fillId="0" borderId="0" xfId="2" applyNumberFormat="1" applyFont="1" applyAlignment="1">
      <alignment vertical="top"/>
    </xf>
    <xf numFmtId="164" fontId="8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justify" vertical="top"/>
    </xf>
    <xf numFmtId="164" fontId="6" fillId="0" borderId="0" xfId="2" applyNumberFormat="1" applyFont="1" applyAlignment="1">
      <alignment vertical="top"/>
    </xf>
    <xf numFmtId="0" fontId="6" fillId="5" borderId="0" xfId="2" applyFont="1" applyFill="1" applyAlignment="1">
      <alignment horizontal="justify" vertical="top"/>
    </xf>
    <xf numFmtId="0" fontId="8" fillId="0" borderId="0" xfId="2" applyFont="1" applyAlignment="1">
      <alignment horizontal="justify" vertical="top" wrapText="1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9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13" fillId="4" borderId="0" xfId="2" applyFont="1" applyFill="1" applyAlignment="1">
      <alignment vertical="top"/>
    </xf>
    <xf numFmtId="164" fontId="7" fillId="4" borderId="0" xfId="2" applyNumberFormat="1" applyFont="1" applyFill="1" applyAlignment="1">
      <alignment vertical="top"/>
    </xf>
    <xf numFmtId="0" fontId="14" fillId="0" borderId="0" xfId="1" applyFont="1" applyAlignment="1">
      <alignment vertical="top"/>
    </xf>
    <xf numFmtId="0" fontId="8" fillId="0" borderId="0" xfId="2" applyFont="1"/>
    <xf numFmtId="0" fontId="11" fillId="0" borderId="0" xfId="1" applyFont="1" applyAlignment="1">
      <alignment vertical="top"/>
    </xf>
    <xf numFmtId="0" fontId="8" fillId="0" borderId="4" xfId="2" applyFont="1" applyBorder="1" applyAlignment="1">
      <alignment vertical="top"/>
    </xf>
    <xf numFmtId="164" fontId="8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0" fontId="8" fillId="3" borderId="0" xfId="2" applyFont="1" applyFill="1" applyAlignment="1">
      <alignment vertical="top"/>
    </xf>
    <xf numFmtId="164" fontId="7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0" fontId="8" fillId="0" borderId="5" xfId="2" applyFont="1" applyBorder="1" applyAlignment="1">
      <alignment vertical="top"/>
    </xf>
    <xf numFmtId="164" fontId="7" fillId="0" borderId="5" xfId="2" applyNumberFormat="1" applyFont="1" applyBorder="1" applyAlignment="1">
      <alignment vertical="top"/>
    </xf>
    <xf numFmtId="0" fontId="15" fillId="0" borderId="0" xfId="2" applyFont="1"/>
    <xf numFmtId="0" fontId="16" fillId="0" borderId="0" xfId="2" applyFont="1"/>
    <xf numFmtId="0" fontId="17" fillId="0" borderId="0" xfId="2" applyFont="1"/>
    <xf numFmtId="4" fontId="4" fillId="0" borderId="0" xfId="2" applyNumberFormat="1"/>
    <xf numFmtId="0" fontId="2" fillId="0" borderId="0" xfId="1"/>
    <xf numFmtId="4" fontId="8" fillId="0" borderId="0" xfId="2" applyNumberFormat="1" applyFont="1"/>
    <xf numFmtId="0" fontId="18" fillId="0" borderId="0" xfId="2" applyFont="1" applyAlignment="1">
      <alignment horizontal="right"/>
    </xf>
    <xf numFmtId="165" fontId="2" fillId="0" borderId="0" xfId="1" applyNumberFormat="1" applyAlignment="1">
      <alignment horizontal="left"/>
    </xf>
    <xf numFmtId="10" fontId="4" fillId="0" borderId="0" xfId="2" applyNumberFormat="1"/>
    <xf numFmtId="0" fontId="19" fillId="0" borderId="0" xfId="2" applyFont="1" applyAlignment="1">
      <alignment horizontal="right"/>
    </xf>
    <xf numFmtId="165" fontId="20" fillId="0" borderId="0" xfId="1" applyNumberFormat="1" applyFont="1" applyAlignment="1">
      <alignment horizontal="left"/>
    </xf>
  </cellXfs>
  <cellStyles count="574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2 2 2" xfId="307"/>
    <cellStyle name="Normal 16 3" xfId="308"/>
    <cellStyle name="Normal 17" xfId="1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30 DE SEPTIEMBRE DE 2023</v>
          </cell>
        </row>
        <row r="124">
          <cell r="L124">
            <v>1460208836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156626442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2434648046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21107870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77842</v>
          </cell>
        </row>
        <row r="171">
          <cell r="K171">
            <v>666716740</v>
          </cell>
        </row>
        <row r="172">
          <cell r="K172">
            <v>274650525</v>
          </cell>
        </row>
        <row r="173">
          <cell r="K173">
            <v>478120219</v>
          </cell>
        </row>
        <row r="174">
          <cell r="K174">
            <v>179205457</v>
          </cell>
        </row>
        <row r="175">
          <cell r="K175">
            <v>372910347</v>
          </cell>
        </row>
        <row r="176">
          <cell r="K176">
            <v>145214730</v>
          </cell>
        </row>
        <row r="177">
          <cell r="K177">
            <v>20922388</v>
          </cell>
        </row>
        <row r="178">
          <cell r="K178">
            <v>16236811</v>
          </cell>
        </row>
        <row r="179">
          <cell r="K179">
            <v>899729</v>
          </cell>
        </row>
        <row r="180">
          <cell r="K180">
            <v>4985395</v>
          </cell>
        </row>
        <row r="181">
          <cell r="K181">
            <v>3439438</v>
          </cell>
        </row>
        <row r="182">
          <cell r="K182">
            <v>30244382</v>
          </cell>
        </row>
        <row r="183">
          <cell r="K183">
            <v>1870057</v>
          </cell>
        </row>
        <row r="184">
          <cell r="K184">
            <v>22716</v>
          </cell>
        </row>
        <row r="185">
          <cell r="K185">
            <v>7266509</v>
          </cell>
        </row>
        <row r="186">
          <cell r="K186">
            <v>48693291</v>
          </cell>
        </row>
        <row r="187">
          <cell r="K187">
            <v>27915065</v>
          </cell>
        </row>
        <row r="188">
          <cell r="K188">
            <v>201373525</v>
          </cell>
        </row>
        <row r="189">
          <cell r="K189">
            <v>11999264</v>
          </cell>
        </row>
        <row r="190">
          <cell r="K190">
            <v>38592150</v>
          </cell>
        </row>
        <row r="191">
          <cell r="K191">
            <v>6405002</v>
          </cell>
        </row>
        <row r="192">
          <cell r="K192">
            <v>33514420</v>
          </cell>
        </row>
        <row r="193">
          <cell r="K193">
            <v>34862820</v>
          </cell>
        </row>
        <row r="194">
          <cell r="K194">
            <v>828619082</v>
          </cell>
        </row>
        <row r="195">
          <cell r="K195">
            <v>15000</v>
          </cell>
        </row>
        <row r="196">
          <cell r="K196">
            <v>0</v>
          </cell>
        </row>
        <row r="197">
          <cell r="K197">
            <v>2107562</v>
          </cell>
        </row>
        <row r="198">
          <cell r="K198">
            <v>4690586</v>
          </cell>
        </row>
        <row r="199">
          <cell r="K199">
            <v>3714924</v>
          </cell>
        </row>
        <row r="200">
          <cell r="K200">
            <v>110169933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28071985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950840</v>
          </cell>
        </row>
        <row r="231">
          <cell r="K231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81"/>
  <sheetViews>
    <sheetView showGridLines="0" tabSelected="1" zoomScaleNormal="100" workbookViewId="0">
      <selection sqref="A1:G100"/>
    </sheetView>
  </sheetViews>
  <sheetFormatPr baseColWidth="10" defaultRowHeight="1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>
      <c r="A1" s="1" t="s">
        <v>0</v>
      </c>
      <c r="B1" s="1"/>
      <c r="C1" s="1"/>
      <c r="D1" s="1"/>
      <c r="E1" s="1"/>
    </row>
    <row r="2" spans="1:5" s="2" customFormat="1" ht="12.75">
      <c r="A2" s="1" t="s">
        <v>1</v>
      </c>
      <c r="B2" s="1"/>
      <c r="C2" s="1"/>
      <c r="D2" s="1"/>
      <c r="E2" s="1"/>
    </row>
    <row r="3" spans="1:5" s="2" customFormat="1" ht="12.75">
      <c r="A3" s="1" t="s">
        <v>2</v>
      </c>
      <c r="B3" s="1"/>
      <c r="C3" s="1"/>
      <c r="D3" s="1"/>
      <c r="E3" s="1"/>
    </row>
    <row r="4" spans="1:5" s="2" customFormat="1" ht="12.75">
      <c r="A4" s="3" t="str">
        <f>'[1]BALANZA AC.'!B10</f>
        <v>DEL 1 DE ENERO AL 30 DE SEPTIEMBRE DE 2023</v>
      </c>
      <c r="B4" s="3"/>
      <c r="C4" s="3"/>
      <c r="D4" s="3"/>
      <c r="E4" s="3"/>
    </row>
    <row r="5" spans="1:5" s="2" customFormat="1" ht="12.75">
      <c r="A5" s="3" t="s">
        <v>3</v>
      </c>
      <c r="B5" s="3"/>
      <c r="C5" s="3"/>
      <c r="D5" s="3"/>
      <c r="E5" s="3"/>
    </row>
    <row r="6" spans="1:5" s="2" customFormat="1" ht="21.95" customHeight="1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>
      <c r="A7" s="8"/>
      <c r="B7" s="8"/>
      <c r="C7" s="9"/>
      <c r="D7" s="9"/>
      <c r="E7" s="9"/>
    </row>
    <row r="8" spans="1:5" s="2" customFormat="1" ht="15" customHeight="1">
      <c r="A8" s="10"/>
      <c r="B8" s="10" t="s">
        <v>7</v>
      </c>
      <c r="C8" s="11"/>
      <c r="D8" s="11"/>
      <c r="E8" s="11"/>
    </row>
    <row r="9" spans="1:5" s="2" customFormat="1" ht="3" customHeight="1">
      <c r="A9" s="8"/>
      <c r="B9" s="8"/>
      <c r="C9" s="9"/>
      <c r="D9" s="9"/>
      <c r="E9" s="9"/>
    </row>
    <row r="10" spans="1:5" s="2" customFormat="1" ht="14.25">
      <c r="A10" s="12"/>
      <c r="B10" s="13" t="s">
        <v>8</v>
      </c>
      <c r="C10" s="14"/>
      <c r="D10" s="15">
        <f>SUM(D11:D17)</f>
        <v>156626442</v>
      </c>
      <c r="E10" s="15">
        <f>SUM(E11:E17)</f>
        <v>179749619</v>
      </c>
    </row>
    <row r="11" spans="1:5" s="2" customFormat="1" ht="12.75">
      <c r="A11" s="9"/>
      <c r="B11" s="16"/>
      <c r="C11" s="9" t="s">
        <v>9</v>
      </c>
      <c r="D11" s="17">
        <f>SUM('[1]BALANZA AC.'!L127:L133)</f>
        <v>0</v>
      </c>
      <c r="E11" s="17">
        <v>0</v>
      </c>
    </row>
    <row r="12" spans="1:5" s="2" customFormat="1" ht="12.75" customHeight="1">
      <c r="A12" s="9"/>
      <c r="B12" s="16"/>
      <c r="C12" s="9" t="s">
        <v>10</v>
      </c>
      <c r="D12" s="17">
        <v>0</v>
      </c>
      <c r="E12" s="17">
        <v>0</v>
      </c>
    </row>
    <row r="13" spans="1:5" s="2" customFormat="1" ht="12.75" customHeight="1">
      <c r="A13" s="9"/>
      <c r="B13" s="16"/>
      <c r="C13" s="9" t="s">
        <v>11</v>
      </c>
      <c r="D13" s="17">
        <f>SUM('[1]BALANZA AC.'!L134)</f>
        <v>0</v>
      </c>
      <c r="E13" s="17">
        <v>0</v>
      </c>
    </row>
    <row r="14" spans="1:5" s="2" customFormat="1" ht="12.75">
      <c r="A14" s="9"/>
      <c r="B14" s="16"/>
      <c r="C14" s="9" t="s">
        <v>12</v>
      </c>
      <c r="D14" s="17">
        <f>SUM('[1]BALANZA AC.'!L135:L138)</f>
        <v>0</v>
      </c>
      <c r="E14" s="17">
        <v>0</v>
      </c>
    </row>
    <row r="15" spans="1:5" s="2" customFormat="1" ht="12.75">
      <c r="A15" s="9"/>
      <c r="B15" s="16"/>
      <c r="C15" s="9" t="s">
        <v>13</v>
      </c>
      <c r="D15" s="17">
        <f>SUM('[1]BALANZA AC.'!L139)</f>
        <v>0</v>
      </c>
      <c r="E15" s="17">
        <v>0</v>
      </c>
    </row>
    <row r="16" spans="1:5" s="2" customFormat="1" ht="12.75">
      <c r="A16" s="9"/>
      <c r="B16" s="16"/>
      <c r="C16" s="9" t="s">
        <v>14</v>
      </c>
      <c r="D16" s="17">
        <f>SUM('[1]BALANZA AC.'!L140:L146)</f>
        <v>0</v>
      </c>
      <c r="E16" s="17">
        <v>0</v>
      </c>
    </row>
    <row r="17" spans="1:5" s="2" customFormat="1" ht="13.5" customHeight="1">
      <c r="A17" s="9"/>
      <c r="B17" s="16"/>
      <c r="C17" s="9" t="s">
        <v>15</v>
      </c>
      <c r="D17" s="17">
        <f>SUM('[1]BALANZA AC.'!L147:L150)</f>
        <v>156626442</v>
      </c>
      <c r="E17" s="18">
        <v>179749619</v>
      </c>
    </row>
    <row r="18" spans="1:5" s="2" customFormat="1" ht="3" customHeight="1">
      <c r="A18" s="9"/>
      <c r="B18" s="16"/>
      <c r="C18" s="19"/>
      <c r="D18" s="20"/>
      <c r="E18" s="20"/>
    </row>
    <row r="19" spans="1:5" s="2" customFormat="1" ht="30" customHeight="1">
      <c r="A19" s="12"/>
      <c r="B19" s="21" t="s">
        <v>16</v>
      </c>
      <c r="C19" s="21"/>
      <c r="D19" s="15">
        <f>SUM(D20:D22)</f>
        <v>3894856882</v>
      </c>
      <c r="E19" s="15">
        <f>SUM(E20:E22)</f>
        <v>4634242116</v>
      </c>
    </row>
    <row r="20" spans="1:5" s="2" customFormat="1" ht="12.75">
      <c r="A20" s="9"/>
      <c r="B20" s="9"/>
      <c r="C20" s="22" t="s">
        <v>17</v>
      </c>
      <c r="D20" s="17">
        <f>SUM('[1]BALANZA AC.'!L151:L155)</f>
        <v>0</v>
      </c>
      <c r="E20" s="17">
        <v>0</v>
      </c>
    </row>
    <row r="21" spans="1:5" s="2" customFormat="1" ht="12.75">
      <c r="A21" s="9"/>
      <c r="B21" s="9"/>
      <c r="C21" s="22"/>
      <c r="D21" s="17"/>
      <c r="E21" s="17"/>
    </row>
    <row r="22" spans="1:5" s="2" customFormat="1" ht="12.75">
      <c r="A22" s="9"/>
      <c r="B22" s="9"/>
      <c r="C22" s="9" t="s">
        <v>18</v>
      </c>
      <c r="D22" s="17">
        <f>SUM('[1]BALANZA AC.'!L156:L158)+'[1]BALANZA AC.'!L124-'[1]AJUSTES DE CONSOLIDACIÓN'!J11</f>
        <v>3894856882</v>
      </c>
      <c r="E22" s="17">
        <v>4634242116</v>
      </c>
    </row>
    <row r="23" spans="1:5" s="2" customFormat="1" ht="3" customHeight="1">
      <c r="A23" s="9"/>
      <c r="B23" s="9"/>
      <c r="C23" s="9"/>
      <c r="D23" s="17"/>
      <c r="E23" s="17"/>
    </row>
    <row r="24" spans="1:5" s="2" customFormat="1" ht="14.25">
      <c r="A24" s="12"/>
      <c r="B24" s="13" t="s">
        <v>19</v>
      </c>
      <c r="C24" s="14"/>
      <c r="D24" s="15">
        <f>SUM(D25:D29)</f>
        <v>21185712</v>
      </c>
      <c r="E24" s="15">
        <f>SUM(E25:E29)</f>
        <v>15331255</v>
      </c>
    </row>
    <row r="25" spans="1:5" s="2" customFormat="1" ht="12.75">
      <c r="A25" s="9"/>
      <c r="B25" s="9"/>
      <c r="C25" s="9" t="s">
        <v>20</v>
      </c>
      <c r="D25" s="17">
        <f>SUM('[1]BALANZA AC.'!L159:L160)</f>
        <v>21107870</v>
      </c>
      <c r="E25" s="17">
        <v>15122229</v>
      </c>
    </row>
    <row r="26" spans="1:5" s="2" customFormat="1" ht="12.75" customHeight="1">
      <c r="A26" s="9"/>
      <c r="B26" s="9"/>
      <c r="C26" s="9" t="s">
        <v>21</v>
      </c>
      <c r="D26" s="17">
        <f>SUM('[1]BALANZA AC.'!L161:L165)</f>
        <v>0</v>
      </c>
      <c r="E26" s="17">
        <v>0</v>
      </c>
    </row>
    <row r="27" spans="1:5" s="2" customFormat="1" ht="12.75" customHeight="1">
      <c r="A27" s="9"/>
      <c r="B27" s="9"/>
      <c r="C27" s="9" t="s">
        <v>22</v>
      </c>
      <c r="D27" s="17">
        <f>SUM('[1]BALANZA AC.'!L166)</f>
        <v>0</v>
      </c>
      <c r="E27" s="17">
        <v>0</v>
      </c>
    </row>
    <row r="28" spans="1:5" s="2" customFormat="1" ht="12.75" customHeight="1">
      <c r="A28" s="9"/>
      <c r="B28" s="9"/>
      <c r="C28" s="9" t="s">
        <v>23</v>
      </c>
      <c r="D28" s="17">
        <f>SUM('[1]BALANZA AC.'!L167)</f>
        <v>0</v>
      </c>
      <c r="E28" s="17">
        <v>0</v>
      </c>
    </row>
    <row r="29" spans="1:5" s="2" customFormat="1">
      <c r="A29" s="23"/>
      <c r="B29" s="8"/>
      <c r="C29" s="9" t="s">
        <v>24</v>
      </c>
      <c r="D29" s="17">
        <f>SUM('[1]BALANZA AC.'!L168:L170)+'[1]AJUSTES DE CONSOLIDACIÓN'!K30+'[1]AJUSTES DE CONSOLIDACIÓN'!K31-'[1]AJUSTES DE CONSOLIDACIÓN'!J28-'[1]AJUSTES DE CONSOLIDACIÓN'!J29</f>
        <v>77842</v>
      </c>
      <c r="E29" s="17">
        <v>209026</v>
      </c>
    </row>
    <row r="30" spans="1:5" s="2" customFormat="1" ht="12.75">
      <c r="A30" s="24"/>
      <c r="B30" s="16"/>
      <c r="C30" s="16"/>
      <c r="D30" s="20"/>
      <c r="E30" s="20"/>
    </row>
    <row r="31" spans="1:5" s="2" customFormat="1" ht="14.25">
      <c r="A31" s="12"/>
      <c r="B31" s="13" t="s">
        <v>25</v>
      </c>
      <c r="C31" s="14"/>
      <c r="D31" s="15">
        <f>SUM(D10+D19+D24)</f>
        <v>4072669036</v>
      </c>
      <c r="E31" s="15">
        <f>SUM(E10+E19+E24)</f>
        <v>4829322990</v>
      </c>
    </row>
    <row r="32" spans="1:5" s="2" customFormat="1" ht="12.75">
      <c r="A32" s="24"/>
      <c r="B32" s="16"/>
      <c r="C32" s="16"/>
      <c r="D32" s="20"/>
      <c r="E32" s="20"/>
    </row>
    <row r="33" spans="1:5" s="2" customFormat="1" ht="3" customHeight="1">
      <c r="A33" s="24"/>
      <c r="B33" s="25"/>
      <c r="C33" s="26"/>
      <c r="D33" s="20"/>
      <c r="E33" s="20"/>
    </row>
    <row r="34" spans="1:5" s="2" customFormat="1" ht="15.75">
      <c r="A34" s="27"/>
      <c r="B34" s="10" t="s">
        <v>26</v>
      </c>
      <c r="C34" s="11"/>
      <c r="D34" s="28"/>
      <c r="E34" s="28"/>
    </row>
    <row r="35" spans="1:5" s="2" customFormat="1" ht="5.25" customHeight="1">
      <c r="A35" s="29"/>
      <c r="B35" s="8"/>
      <c r="C35" s="9"/>
      <c r="D35" s="17"/>
      <c r="E35" s="17"/>
    </row>
    <row r="36" spans="1:5" s="2" customFormat="1" ht="14.25">
      <c r="A36" s="12"/>
      <c r="B36" s="13" t="s">
        <v>27</v>
      </c>
      <c r="C36" s="14"/>
      <c r="D36" s="15">
        <f>SUM(D37:D39)</f>
        <v>3434680062</v>
      </c>
      <c r="E36" s="15">
        <f>SUM(E37:E39)</f>
        <v>4528069200</v>
      </c>
    </row>
    <row r="37" spans="1:5" s="2" customFormat="1" ht="15" customHeight="1">
      <c r="A37" s="29"/>
      <c r="B37" s="16"/>
      <c r="C37" s="9" t="s">
        <v>28</v>
      </c>
      <c r="D37" s="17">
        <f>SUM('[1]BALANZA AC.'!K171:K176)</f>
        <v>2116818018</v>
      </c>
      <c r="E37" s="17">
        <v>3040492360</v>
      </c>
    </row>
    <row r="38" spans="1:5" s="2" customFormat="1" ht="15" customHeight="1">
      <c r="A38" s="24"/>
      <c r="B38" s="16"/>
      <c r="C38" s="9" t="s">
        <v>29</v>
      </c>
      <c r="D38" s="17">
        <f>SUM('[1]BALANZA AC.'!K177:K185)</f>
        <v>85887425</v>
      </c>
      <c r="E38" s="17">
        <v>142068523</v>
      </c>
    </row>
    <row r="39" spans="1:5" s="2" customFormat="1" ht="15" customHeight="1">
      <c r="A39" s="29"/>
      <c r="B39" s="16"/>
      <c r="C39" s="9" t="s">
        <v>30</v>
      </c>
      <c r="D39" s="17">
        <f>SUM('[1]BALANZA AC.'!K186:K194)</f>
        <v>1231974619</v>
      </c>
      <c r="E39" s="17">
        <v>1345508317</v>
      </c>
    </row>
    <row r="40" spans="1:5" s="2" customFormat="1" ht="14.25">
      <c r="A40" s="12"/>
      <c r="B40" s="13" t="s">
        <v>31</v>
      </c>
      <c r="C40" s="14"/>
      <c r="D40" s="15">
        <f>SUM(D41:D49)</f>
        <v>120698005</v>
      </c>
      <c r="E40" s="15">
        <f>SUM(E41:E49)</f>
        <v>191222827</v>
      </c>
    </row>
    <row r="41" spans="1:5" s="2" customFormat="1" ht="12.75">
      <c r="A41" s="29"/>
      <c r="B41" s="16"/>
      <c r="C41" s="9" t="s">
        <v>32</v>
      </c>
      <c r="D41" s="17">
        <f>SUM('[1]BALANZA AC.'!K195)</f>
        <v>15000</v>
      </c>
      <c r="E41" s="17">
        <v>0</v>
      </c>
    </row>
    <row r="42" spans="1:5" s="2" customFormat="1" ht="12.75">
      <c r="A42" s="29"/>
      <c r="B42" s="16"/>
      <c r="C42" s="9" t="s">
        <v>33</v>
      </c>
      <c r="D42" s="17">
        <f>SUM('[1]BALANZA AC.'!K196)</f>
        <v>0</v>
      </c>
      <c r="E42" s="17">
        <v>0</v>
      </c>
    </row>
    <row r="43" spans="1:5" s="2" customFormat="1" ht="12.75">
      <c r="A43" s="29"/>
      <c r="B43" s="16"/>
      <c r="C43" s="9" t="s">
        <v>34</v>
      </c>
      <c r="D43" s="17">
        <f>SUM('[1]BALANZA AC.'!K197)</f>
        <v>2107562</v>
      </c>
      <c r="E43" s="17">
        <v>29215854</v>
      </c>
    </row>
    <row r="44" spans="1:5" s="2" customFormat="1" ht="12.75">
      <c r="A44" s="29"/>
      <c r="B44" s="16"/>
      <c r="C44" s="9" t="s">
        <v>35</v>
      </c>
      <c r="D44" s="17">
        <f>SUM('[1]BALANZA AC.'!K198:K201)</f>
        <v>118575443</v>
      </c>
      <c r="E44" s="17">
        <v>162006973</v>
      </c>
    </row>
    <row r="45" spans="1:5" s="2" customFormat="1" ht="12.75">
      <c r="A45" s="29"/>
      <c r="B45" s="16"/>
      <c r="C45" s="9" t="s">
        <v>36</v>
      </c>
      <c r="D45" s="17">
        <f>SUM('[1]BALANZA AC.'!K202)</f>
        <v>0</v>
      </c>
      <c r="E45" s="17">
        <v>0</v>
      </c>
    </row>
    <row r="46" spans="1:5" s="2" customFormat="1" ht="12.75">
      <c r="A46" s="29"/>
      <c r="B46" s="16"/>
      <c r="C46" s="30" t="s">
        <v>37</v>
      </c>
      <c r="D46" s="17">
        <f>SUM('[1]BALANZA AC.'!K203)</f>
        <v>0</v>
      </c>
      <c r="E46" s="17">
        <v>0</v>
      </c>
    </row>
    <row r="47" spans="1:5" s="2" customFormat="1" ht="12.75" customHeight="1">
      <c r="A47" s="29"/>
      <c r="B47" s="16"/>
      <c r="C47" s="30" t="s">
        <v>38</v>
      </c>
      <c r="D47" s="17">
        <f>SUM('[1]BALANZA AC.'!K204)</f>
        <v>0</v>
      </c>
      <c r="E47" s="17">
        <v>0</v>
      </c>
    </row>
    <row r="48" spans="1:5" s="2" customFormat="1" ht="12.75" customHeight="1">
      <c r="A48" s="29"/>
      <c r="B48" s="16"/>
      <c r="C48" s="30" t="s">
        <v>39</v>
      </c>
      <c r="D48" s="17">
        <f>SUM('[1]BALANZA AC.'!K205:K209)</f>
        <v>0</v>
      </c>
      <c r="E48" s="17">
        <v>0</v>
      </c>
    </row>
    <row r="49" spans="1:5" s="2" customFormat="1" ht="12.75" customHeight="1">
      <c r="A49" s="29"/>
      <c r="B49" s="16"/>
      <c r="C49" s="30" t="s">
        <v>40</v>
      </c>
      <c r="D49" s="17">
        <f>SUM('[1]BALANZA AC.'!K210:K211)</f>
        <v>0</v>
      </c>
      <c r="E49" s="17">
        <v>0</v>
      </c>
    </row>
    <row r="50" spans="1:5" s="2" customFormat="1" ht="14.25">
      <c r="A50" s="12"/>
      <c r="B50" s="13" t="s">
        <v>41</v>
      </c>
      <c r="C50" s="14"/>
      <c r="D50" s="15">
        <f>SUM(D51:D53)</f>
        <v>0</v>
      </c>
      <c r="E50" s="15">
        <f>SUM(E51:E53)</f>
        <v>0</v>
      </c>
    </row>
    <row r="51" spans="1:5" s="2" customFormat="1" ht="12.75">
      <c r="A51" s="29"/>
      <c r="B51" s="16"/>
      <c r="C51" s="9" t="s">
        <v>42</v>
      </c>
      <c r="D51" s="17">
        <f>SUM('[1]BALANZA AC.'!K212:K213)</f>
        <v>0</v>
      </c>
      <c r="E51" s="17">
        <v>0</v>
      </c>
    </row>
    <row r="52" spans="1:5" s="2" customFormat="1" ht="12.75">
      <c r="A52" s="24"/>
      <c r="B52" s="16"/>
      <c r="C52" s="9" t="s">
        <v>43</v>
      </c>
      <c r="D52" s="17">
        <f>SUM('[1]BALANZA AC.'!K214)</f>
        <v>0</v>
      </c>
      <c r="E52" s="17">
        <v>0</v>
      </c>
    </row>
    <row r="53" spans="1:5" s="2" customFormat="1" ht="12.75" customHeight="1">
      <c r="A53" s="24"/>
      <c r="B53" s="16"/>
      <c r="C53" s="9" t="s">
        <v>44</v>
      </c>
      <c r="D53" s="17">
        <f>SUM('[1]BALANZA AC.'!K215)</f>
        <v>0</v>
      </c>
      <c r="E53" s="17">
        <v>0</v>
      </c>
    </row>
    <row r="54" spans="1:5" s="2" customFormat="1" ht="14.25">
      <c r="A54" s="12"/>
      <c r="B54" s="13" t="s">
        <v>45</v>
      </c>
      <c r="C54" s="14"/>
      <c r="D54" s="15">
        <f>SUM(D55:D59)</f>
        <v>0</v>
      </c>
      <c r="E54" s="15">
        <f>SUM(E55:E59)</f>
        <v>0</v>
      </c>
    </row>
    <row r="55" spans="1:5" s="2" customFormat="1">
      <c r="A55" s="31"/>
      <c r="B55" s="8"/>
      <c r="C55" s="9" t="s">
        <v>46</v>
      </c>
      <c r="D55" s="17">
        <f>SUM('[1]BALANZA AC.'!K216)</f>
        <v>0</v>
      </c>
      <c r="E55" s="17">
        <v>0</v>
      </c>
    </row>
    <row r="56" spans="1:5" s="2" customFormat="1">
      <c r="A56" s="31"/>
      <c r="B56" s="8"/>
      <c r="C56" s="9" t="s">
        <v>47</v>
      </c>
      <c r="D56" s="17">
        <f>SUM('[1]BALANZA AC.'!K217)</f>
        <v>0</v>
      </c>
      <c r="E56" s="17">
        <v>0</v>
      </c>
    </row>
    <row r="57" spans="1:5" s="2" customFormat="1">
      <c r="A57" s="31"/>
      <c r="B57" s="8"/>
      <c r="C57" s="9" t="s">
        <v>48</v>
      </c>
      <c r="D57" s="17">
        <f>SUM('[1]BALANZA AC.'!K218)</f>
        <v>0</v>
      </c>
      <c r="E57" s="17">
        <v>0</v>
      </c>
    </row>
    <row r="58" spans="1:5" s="2" customFormat="1" ht="15" customHeight="1">
      <c r="A58" s="31"/>
      <c r="B58" s="8"/>
      <c r="C58" s="9" t="s">
        <v>49</v>
      </c>
      <c r="D58" s="17">
        <f>SUM('[1]BALANZA AC.'!K219)</f>
        <v>0</v>
      </c>
      <c r="E58" s="17">
        <v>0</v>
      </c>
    </row>
    <row r="59" spans="1:5" s="2" customFormat="1" ht="15" customHeight="1">
      <c r="A59" s="31"/>
      <c r="B59" s="8"/>
      <c r="C59" s="9" t="s">
        <v>50</v>
      </c>
      <c r="D59" s="17">
        <f>SUM('[1]BALANZA AC.'!K220:K221)</f>
        <v>0</v>
      </c>
      <c r="E59" s="17">
        <v>0</v>
      </c>
    </row>
    <row r="60" spans="1:5" s="2" customFormat="1" ht="14.25">
      <c r="A60" s="12"/>
      <c r="B60" s="13" t="s">
        <v>51</v>
      </c>
      <c r="C60" s="14"/>
      <c r="D60" s="15">
        <f>SUM(D61:D64)</f>
        <v>29022825</v>
      </c>
      <c r="E60" s="15">
        <f>SUM(E61:E64)</f>
        <v>83765645</v>
      </c>
    </row>
    <row r="61" spans="1:5" s="2" customFormat="1" ht="12.75">
      <c r="A61" s="9"/>
      <c r="B61" s="16"/>
      <c r="C61" s="9" t="s">
        <v>52</v>
      </c>
      <c r="D61" s="17">
        <f>SUM('[1]BALANZA AC.'!K222:K225)</f>
        <v>28071985</v>
      </c>
      <c r="E61" s="17">
        <v>80293633</v>
      </c>
    </row>
    <row r="62" spans="1:5" s="2" customFormat="1" ht="12.75" customHeight="1">
      <c r="A62" s="9"/>
      <c r="B62" s="16"/>
      <c r="C62" s="9" t="s">
        <v>53</v>
      </c>
      <c r="D62" s="17">
        <v>0</v>
      </c>
      <c r="E62" s="17">
        <v>0</v>
      </c>
    </row>
    <row r="63" spans="1:5" s="2" customFormat="1" ht="12.75" customHeight="1">
      <c r="A63" s="9"/>
      <c r="B63" s="16"/>
      <c r="C63" s="9" t="s">
        <v>54</v>
      </c>
      <c r="D63" s="17">
        <v>0</v>
      </c>
      <c r="E63" s="17">
        <v>0</v>
      </c>
    </row>
    <row r="64" spans="1:5" s="2" customFormat="1" ht="12.75">
      <c r="A64" s="9"/>
      <c r="B64" s="16"/>
      <c r="C64" s="9" t="s">
        <v>55</v>
      </c>
      <c r="D64" s="17">
        <f>SUM('[1]BALANZA AC.'!K226:K230)</f>
        <v>950840</v>
      </c>
      <c r="E64" s="17">
        <v>3472012</v>
      </c>
    </row>
    <row r="65" spans="1:5" s="2" customFormat="1" ht="14.25">
      <c r="A65" s="12"/>
      <c r="B65" s="13" t="s">
        <v>56</v>
      </c>
      <c r="C65" s="14"/>
      <c r="D65" s="15">
        <f>SUM(D66)</f>
        <v>0</v>
      </c>
      <c r="E65" s="15">
        <f>SUM(E66)</f>
        <v>0</v>
      </c>
    </row>
    <row r="66" spans="1:5" s="2" customFormat="1" ht="12.75">
      <c r="A66" s="9"/>
      <c r="B66" s="16"/>
      <c r="C66" s="9" t="s">
        <v>57</v>
      </c>
      <c r="D66" s="17">
        <f>SUM('[1]BALANZA AC.'!K231)</f>
        <v>0</v>
      </c>
      <c r="E66" s="17">
        <v>0</v>
      </c>
    </row>
    <row r="67" spans="1:5" s="2" customFormat="1" ht="12.75">
      <c r="A67" s="9"/>
      <c r="B67" s="16"/>
      <c r="C67" s="9"/>
      <c r="D67" s="20"/>
      <c r="E67" s="20"/>
    </row>
    <row r="68" spans="1:5" s="2" customFormat="1" ht="14.25">
      <c r="A68" s="12"/>
      <c r="B68" s="13" t="s">
        <v>58</v>
      </c>
      <c r="C68" s="14"/>
      <c r="D68" s="15">
        <f>SUM(D36+D40+D50+D54+D60+D65)</f>
        <v>3584400892</v>
      </c>
      <c r="E68" s="15">
        <f>SUM(E36+E40+E50+E54+E60+E65)</f>
        <v>4803057672</v>
      </c>
    </row>
    <row r="69" spans="1:5" s="2" customFormat="1" ht="8.1" customHeight="1" thickBot="1">
      <c r="A69" s="9"/>
      <c r="B69" s="9"/>
      <c r="C69" s="9"/>
      <c r="D69" s="17"/>
      <c r="E69" s="17"/>
    </row>
    <row r="70" spans="1:5" s="2" customFormat="1" ht="3" customHeight="1">
      <c r="A70" s="32"/>
      <c r="B70" s="32"/>
      <c r="C70" s="32"/>
      <c r="D70" s="33"/>
      <c r="E70" s="33"/>
    </row>
    <row r="71" spans="1:5" s="2" customFormat="1" ht="15.75">
      <c r="A71" s="34"/>
      <c r="B71" s="35" t="s">
        <v>59</v>
      </c>
      <c r="C71" s="36"/>
      <c r="D71" s="37">
        <f>SUM(D31-D68)</f>
        <v>488268144</v>
      </c>
      <c r="E71" s="37">
        <f>SUM(E31-E68)</f>
        <v>26265318</v>
      </c>
    </row>
    <row r="72" spans="1:5" s="2" customFormat="1" ht="8.1" customHeight="1">
      <c r="A72" s="38"/>
      <c r="B72" s="39"/>
      <c r="C72" s="40"/>
      <c r="D72" s="41"/>
      <c r="E72" s="41"/>
    </row>
    <row r="73" spans="1:5" s="2" customFormat="1" ht="12.75">
      <c r="A73" s="42" t="s">
        <v>60</v>
      </c>
      <c r="B73" s="43"/>
      <c r="C73" s="44"/>
      <c r="E73" s="43"/>
    </row>
    <row r="74" spans="1:5" s="46" customFormat="1" ht="12.75">
      <c r="A74" s="2"/>
      <c r="B74" s="2"/>
      <c r="C74" s="2"/>
      <c r="D74" s="45"/>
      <c r="E74" s="45"/>
    </row>
    <row r="75" spans="1:5" s="46" customFormat="1" ht="12.75">
      <c r="A75" s="2"/>
      <c r="B75" s="2"/>
      <c r="C75" s="2"/>
      <c r="D75" s="45"/>
      <c r="E75" s="45"/>
    </row>
    <row r="76" spans="1:5" s="46" customFormat="1" ht="12.75">
      <c r="A76" s="2"/>
      <c r="B76" s="2"/>
      <c r="C76" s="2"/>
      <c r="D76" s="45"/>
      <c r="E76" s="45"/>
    </row>
    <row r="77" spans="1:5" s="46" customFormat="1" ht="12.75">
      <c r="A77" s="2"/>
      <c r="B77" s="2"/>
      <c r="C77" s="2"/>
      <c r="E77" s="45"/>
    </row>
    <row r="78" spans="1:5" s="46" customFormat="1" ht="12.75">
      <c r="A78" s="2"/>
      <c r="B78" s="2"/>
      <c r="C78" s="2"/>
      <c r="D78" s="47"/>
      <c r="E78" s="47"/>
    </row>
    <row r="79" spans="1:5" s="46" customFormat="1" ht="12.75">
      <c r="A79" s="2"/>
      <c r="B79" s="2"/>
      <c r="C79" s="48"/>
      <c r="D79" s="49"/>
      <c r="E79" s="50"/>
    </row>
    <row r="80" spans="1:5" s="46" customFormat="1" ht="12.75">
      <c r="A80" s="2"/>
      <c r="B80" s="2"/>
      <c r="C80" s="48"/>
      <c r="D80" s="49"/>
      <c r="E80" s="45"/>
    </row>
    <row r="81" spans="1:5" s="46" customFormat="1" ht="12.75">
      <c r="A81" s="2"/>
      <c r="B81" s="2"/>
      <c r="C81" s="51"/>
      <c r="D81" s="52"/>
      <c r="E81" s="45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2023-11-17T16:46:42Z</dcterms:created>
  <dcterms:modified xsi:type="dcterms:W3CDTF">2023-11-17T16:46:42Z</dcterms:modified>
</cp:coreProperties>
</file>