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1EE9DD6-0157-4CA2-BD14-F50663CA4D2B}" xr6:coauthVersionLast="40" xr6:coauthVersionMax="40" xr10:uidLastSave="{00000000-0000-0000-0000-000000000000}"/>
  <bookViews>
    <workbookView xWindow="0" yWindow="0" windowWidth="20490" windowHeight="7545" xr2:uid="{DDC2DA57-BCBA-4F32-815B-17BAAA0A0768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E77" i="1"/>
  <c r="E76" i="1"/>
  <c r="H76" i="1" s="1"/>
  <c r="E75" i="1"/>
  <c r="E74" i="1"/>
  <c r="E73" i="1"/>
  <c r="E72" i="1"/>
  <c r="G71" i="1"/>
  <c r="F71" i="1"/>
  <c r="D71" i="1"/>
  <c r="C71" i="1"/>
  <c r="E71" i="1" s="1"/>
  <c r="H71" i="1" s="1"/>
  <c r="E69" i="1"/>
  <c r="E68" i="1"/>
  <c r="H68" i="1" s="1"/>
  <c r="E67" i="1"/>
  <c r="G66" i="1"/>
  <c r="F66" i="1"/>
  <c r="D66" i="1"/>
  <c r="E66" i="1" s="1"/>
  <c r="H66" i="1" s="1"/>
  <c r="C66" i="1"/>
  <c r="E64" i="1"/>
  <c r="H64" i="1" s="1"/>
  <c r="E63" i="1"/>
  <c r="H63" i="1" s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D11" i="1" s="1"/>
  <c r="C55" i="1"/>
  <c r="C11" i="1" s="1"/>
  <c r="E11" i="1" s="1"/>
  <c r="H11" i="1" s="1"/>
  <c r="E54" i="1"/>
  <c r="E48" i="1"/>
  <c r="H48" i="1" s="1"/>
  <c r="E47" i="1"/>
  <c r="H47" i="1" s="1"/>
  <c r="E46" i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8" i="1"/>
  <c r="E18" i="1"/>
  <c r="E17" i="1"/>
  <c r="H17" i="1" s="1"/>
  <c r="E16" i="1"/>
  <c r="H16" i="1" s="1"/>
  <c r="H15" i="1"/>
  <c r="E15" i="1"/>
  <c r="E14" i="1"/>
  <c r="H14" i="1" s="1"/>
  <c r="G13" i="1"/>
  <c r="F13" i="1"/>
  <c r="D13" i="1"/>
  <c r="C13" i="1"/>
  <c r="E13" i="1" s="1"/>
  <c r="H13" i="1" s="1"/>
  <c r="G11" i="1"/>
  <c r="F11" i="1"/>
  <c r="E55" i="1" l="1"/>
  <c r="H55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<sst xmlns="http://schemas.openxmlformats.org/spreadsheetml/2006/main" count="90" uniqueCount="89">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</sst>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AC056A3B-5512-4E3F-8195-11DC38A9C44C}"/>
    <cellStyle name="Normal 3_1. Ingreso Público" xfId="1" xr:uid="{CFB17825-B375-4CB1-B3D8-C1069A0C5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DA2C-C2BC-47C9-947D-45349F8021E3}">
  <dimension ref="A1:I97"/>
  <sheetViews>
    <sheetView showGridLines="0" tabSelected="1" topLeftCell="A76" workbookViewId="0">
      <selection activeCell="D15" sqref="D15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3" width="14" style="32" customWidth="1"/>
    <col min="4" max="5" width="15.7109375" style="32" customWidth="1"/>
    <col min="6" max="7" width="14.42578125" style="32" customWidth="1"/>
    <col min="8" max="8" width="15.7109375" style="32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3535792340</v>
      </c>
      <c r="D11" s="19">
        <f>SUM(D13,D22,D33,D44,D55,D66,D71,D85)</f>
        <v>1282794276</v>
      </c>
      <c r="E11" s="19">
        <f>C11+D11</f>
        <v>4818586616</v>
      </c>
      <c r="F11" s="19">
        <f>SUM(F13,F22,F33,F44,F55,F66,F71,F85)</f>
        <v>3297008452.6199999</v>
      </c>
      <c r="G11" s="19">
        <f>SUM(G13,G22,G33,G44,G55,G66,G71,G85)</f>
        <v>3207194465</v>
      </c>
      <c r="H11" s="19">
        <f>SUM(E11-F11)</f>
        <v>1521578163.3800001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1118005883</v>
      </c>
      <c r="D13" s="21">
        <f>SUM(D14:D20)</f>
        <v>76632536</v>
      </c>
      <c r="E13" s="21">
        <f>C13+D13</f>
        <v>1194638419</v>
      </c>
      <c r="F13" s="21">
        <f>SUM(F14:F20)</f>
        <v>742958399</v>
      </c>
      <c r="G13" s="21">
        <f>SUM(G14:G20)</f>
        <v>687703738</v>
      </c>
      <c r="H13" s="21">
        <f>SUM(E13-F13)</f>
        <v>451680020</v>
      </c>
    </row>
    <row r="14" spans="1:8" s="26" customFormat="1" ht="12" customHeight="1" x14ac:dyDescent="0.25">
      <c r="A14" s="23"/>
      <c r="B14" s="24" t="s">
        <v>18</v>
      </c>
      <c r="C14" s="25">
        <v>398371125</v>
      </c>
      <c r="D14" s="25">
        <v>22269375</v>
      </c>
      <c r="E14" s="25">
        <f t="shared" ref="E14:E31" si="0">C14+D14</f>
        <v>420640500</v>
      </c>
      <c r="F14" s="25">
        <v>297209666</v>
      </c>
      <c r="G14" s="25">
        <v>266024968</v>
      </c>
      <c r="H14" s="25">
        <f>E14-F14</f>
        <v>123430834</v>
      </c>
    </row>
    <row r="15" spans="1:8" s="27" customFormat="1" ht="12.75" customHeight="1" x14ac:dyDescent="0.25">
      <c r="A15" s="23"/>
      <c r="B15" s="24" t="s">
        <v>19</v>
      </c>
      <c r="C15" s="25">
        <v>4492714</v>
      </c>
      <c r="D15" s="25">
        <v>13291618</v>
      </c>
      <c r="E15" s="25">
        <f t="shared" si="0"/>
        <v>17784332</v>
      </c>
      <c r="F15" s="25">
        <v>13221215</v>
      </c>
      <c r="G15" s="25">
        <v>12371034</v>
      </c>
      <c r="H15" s="25">
        <f>E15-F15</f>
        <v>4563117</v>
      </c>
    </row>
    <row r="16" spans="1:8" s="27" customFormat="1" ht="12.75" customHeight="1" x14ac:dyDescent="0.25">
      <c r="A16" s="23"/>
      <c r="B16" s="24" t="s">
        <v>20</v>
      </c>
      <c r="C16" s="25">
        <v>514525672</v>
      </c>
      <c r="D16" s="25">
        <v>23623597</v>
      </c>
      <c r="E16" s="25">
        <f t="shared" si="0"/>
        <v>538149269</v>
      </c>
      <c r="F16" s="25">
        <v>273105184</v>
      </c>
      <c r="G16" s="25">
        <v>261910826</v>
      </c>
      <c r="H16" s="25">
        <f t="shared" ref="H16:H20" si="1">E16-F16</f>
        <v>265044085</v>
      </c>
    </row>
    <row r="17" spans="1:8" s="27" customFormat="1" ht="12.75" customHeight="1" x14ac:dyDescent="0.25">
      <c r="A17" s="23"/>
      <c r="B17" s="24" t="s">
        <v>21</v>
      </c>
      <c r="C17" s="25">
        <v>69120413</v>
      </c>
      <c r="D17" s="25">
        <v>2636264</v>
      </c>
      <c r="E17" s="25">
        <f t="shared" si="0"/>
        <v>71756677</v>
      </c>
      <c r="F17" s="25">
        <v>47801181</v>
      </c>
      <c r="G17" s="25">
        <v>41782087</v>
      </c>
      <c r="H17" s="25">
        <f t="shared" si="1"/>
        <v>23955496</v>
      </c>
    </row>
    <row r="18" spans="1:8" s="27" customFormat="1" ht="12.75" customHeight="1" x14ac:dyDescent="0.25">
      <c r="A18" s="23"/>
      <c r="B18" s="24" t="s">
        <v>22</v>
      </c>
      <c r="C18" s="25">
        <v>95550767</v>
      </c>
      <c r="D18" s="25">
        <v>11763464</v>
      </c>
      <c r="E18" s="25">
        <f t="shared" si="0"/>
        <v>107314231</v>
      </c>
      <c r="F18" s="25">
        <v>76495168</v>
      </c>
      <c r="G18" s="25">
        <v>73768366</v>
      </c>
      <c r="H18" s="25">
        <f t="shared" si="1"/>
        <v>30819063</v>
      </c>
    </row>
    <row r="19" spans="1:8" s="27" customFormat="1" ht="12.75" customHeight="1" x14ac:dyDescent="0.25">
      <c r="A19" s="23"/>
      <c r="B19" s="24" t="s">
        <v>23</v>
      </c>
      <c r="C19" s="25">
        <v>138075</v>
      </c>
      <c r="D19" s="25">
        <v>0</v>
      </c>
      <c r="E19" s="25">
        <f t="shared" si="0"/>
        <v>138075</v>
      </c>
      <c r="F19" s="25">
        <v>0</v>
      </c>
      <c r="G19" s="25">
        <v>0</v>
      </c>
      <c r="H19" s="25">
        <v>0</v>
      </c>
    </row>
    <row r="20" spans="1:8" s="27" customFormat="1" ht="12.75" customHeight="1" x14ac:dyDescent="0.25">
      <c r="A20" s="23"/>
      <c r="B20" s="24" t="s">
        <v>24</v>
      </c>
      <c r="C20" s="25">
        <v>35807117</v>
      </c>
      <c r="D20" s="25">
        <v>3048218</v>
      </c>
      <c r="E20" s="25">
        <f t="shared" si="0"/>
        <v>38855335</v>
      </c>
      <c r="F20" s="25">
        <v>35125985</v>
      </c>
      <c r="G20" s="25">
        <v>31846457</v>
      </c>
      <c r="H20" s="25">
        <f t="shared" si="1"/>
        <v>3729350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76027680</v>
      </c>
      <c r="D22" s="21">
        <f>SUM(D23:D31)</f>
        <v>11293835</v>
      </c>
      <c r="E22" s="21">
        <f>C22+D22</f>
        <v>87321515</v>
      </c>
      <c r="F22" s="21">
        <f>SUM(F23:F31)</f>
        <v>53267747</v>
      </c>
      <c r="G22" s="21">
        <f>SUM(G23:G31)</f>
        <v>53063343</v>
      </c>
      <c r="H22" s="21">
        <f>SUM(E22-F22)</f>
        <v>34053768</v>
      </c>
    </row>
    <row r="23" spans="1:8" s="27" customFormat="1" ht="24" customHeight="1" x14ac:dyDescent="0.25">
      <c r="A23" s="28"/>
      <c r="B23" s="29" t="s">
        <v>26</v>
      </c>
      <c r="C23" s="25">
        <v>16310816</v>
      </c>
      <c r="D23" s="25">
        <v>5626488</v>
      </c>
      <c r="E23" s="25">
        <f t="shared" si="0"/>
        <v>21937304</v>
      </c>
      <c r="F23" s="25">
        <v>12055031</v>
      </c>
      <c r="G23" s="25">
        <v>11986118</v>
      </c>
      <c r="H23" s="25">
        <f t="shared" ref="H23:H31" si="2">E23-F23</f>
        <v>9882273</v>
      </c>
    </row>
    <row r="24" spans="1:8" s="27" customFormat="1" ht="12.75" customHeight="1" x14ac:dyDescent="0.25">
      <c r="A24" s="23"/>
      <c r="B24" s="24" t="s">
        <v>27</v>
      </c>
      <c r="C24" s="25">
        <v>16914857</v>
      </c>
      <c r="D24" s="25">
        <v>870253</v>
      </c>
      <c r="E24" s="25">
        <f t="shared" si="0"/>
        <v>17785110</v>
      </c>
      <c r="F24" s="25">
        <v>11865389</v>
      </c>
      <c r="G24" s="25">
        <v>11833326</v>
      </c>
      <c r="H24" s="25">
        <f t="shared" si="2"/>
        <v>5919721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5088</v>
      </c>
      <c r="E25" s="25">
        <f t="shared" si="0"/>
        <v>5088</v>
      </c>
      <c r="F25" s="25">
        <v>5088</v>
      </c>
      <c r="G25" s="25">
        <v>5088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2874380</v>
      </c>
      <c r="D26" s="25">
        <v>-434740</v>
      </c>
      <c r="E26" s="25">
        <f t="shared" si="0"/>
        <v>2439640</v>
      </c>
      <c r="F26" s="25">
        <v>1341760</v>
      </c>
      <c r="G26" s="25">
        <v>1337020</v>
      </c>
      <c r="H26" s="25">
        <f t="shared" si="2"/>
        <v>1097880</v>
      </c>
    </row>
    <row r="27" spans="1:8" s="27" customFormat="1" ht="12.75" customHeight="1" x14ac:dyDescent="0.25">
      <c r="A27" s="23"/>
      <c r="B27" s="24" t="s">
        <v>30</v>
      </c>
      <c r="C27" s="25">
        <v>3498330</v>
      </c>
      <c r="D27" s="25">
        <v>129692</v>
      </c>
      <c r="E27" s="25">
        <f t="shared" si="0"/>
        <v>3628022</v>
      </c>
      <c r="F27" s="25">
        <v>2412878</v>
      </c>
      <c r="G27" s="25">
        <v>2406767</v>
      </c>
      <c r="H27" s="25">
        <f t="shared" si="2"/>
        <v>1215144</v>
      </c>
    </row>
    <row r="28" spans="1:8" s="27" customFormat="1" ht="12.75" customHeight="1" x14ac:dyDescent="0.25">
      <c r="A28" s="23"/>
      <c r="B28" s="24" t="s">
        <v>31</v>
      </c>
      <c r="C28" s="25">
        <v>34220643</v>
      </c>
      <c r="D28" s="25">
        <v>4297759</v>
      </c>
      <c r="E28" s="25">
        <f t="shared" si="0"/>
        <v>38518402</v>
      </c>
      <c r="F28" s="25">
        <v>23950834</v>
      </c>
      <c r="G28" s="25">
        <v>23927558</v>
      </c>
      <c r="H28" s="25">
        <f t="shared" si="2"/>
        <v>14567568</v>
      </c>
    </row>
    <row r="29" spans="1:8" s="27" customFormat="1" ht="24" customHeight="1" x14ac:dyDescent="0.25">
      <c r="A29" s="23"/>
      <c r="B29" s="29" t="s">
        <v>32</v>
      </c>
      <c r="C29" s="25">
        <v>888676</v>
      </c>
      <c r="D29" s="25">
        <v>-106424</v>
      </c>
      <c r="E29" s="25">
        <f t="shared" si="0"/>
        <v>782252</v>
      </c>
      <c r="F29" s="25">
        <v>237093</v>
      </c>
      <c r="G29" s="25">
        <v>184758</v>
      </c>
      <c r="H29" s="25">
        <f t="shared" si="2"/>
        <v>545159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>E30-F30</f>
        <v>0</v>
      </c>
    </row>
    <row r="31" spans="1:8" s="27" customFormat="1" ht="12.75" customHeight="1" x14ac:dyDescent="0.25">
      <c r="A31" s="23"/>
      <c r="B31" s="24" t="s">
        <v>34</v>
      </c>
      <c r="C31" s="25">
        <v>1319978</v>
      </c>
      <c r="D31" s="25">
        <v>905719</v>
      </c>
      <c r="E31" s="25">
        <f t="shared" si="0"/>
        <v>2225697</v>
      </c>
      <c r="F31" s="25">
        <v>1399674</v>
      </c>
      <c r="G31" s="25">
        <v>1382708</v>
      </c>
      <c r="H31" s="25">
        <f t="shared" si="2"/>
        <v>826023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347210626</v>
      </c>
      <c r="D33" s="21">
        <f>SUM(D34:D42)</f>
        <v>926847977</v>
      </c>
      <c r="E33" s="21">
        <f>C33+D33</f>
        <v>1274058603</v>
      </c>
      <c r="F33" s="21">
        <f>SUM(F34:F42)</f>
        <v>1111123948</v>
      </c>
      <c r="G33" s="21">
        <f>SUM(G34:G42)</f>
        <v>1087052262</v>
      </c>
      <c r="H33" s="21">
        <f>SUM(E33-F33)</f>
        <v>162934655</v>
      </c>
    </row>
    <row r="34" spans="1:8" s="27" customFormat="1" ht="12.75" customHeight="1" x14ac:dyDescent="0.25">
      <c r="A34" s="23"/>
      <c r="B34" s="24" t="s">
        <v>36</v>
      </c>
      <c r="C34" s="25">
        <v>43824811</v>
      </c>
      <c r="D34" s="25">
        <v>-2623279</v>
      </c>
      <c r="E34" s="25">
        <f t="shared" ref="E34:E78" si="3">C34+D34</f>
        <v>41201532</v>
      </c>
      <c r="F34" s="25">
        <v>26504768</v>
      </c>
      <c r="G34" s="25">
        <v>26372276</v>
      </c>
      <c r="H34" s="25">
        <f t="shared" ref="H34:H42" si="4">E34-F34</f>
        <v>14696764</v>
      </c>
    </row>
    <row r="35" spans="1:8" s="27" customFormat="1" ht="12.75" customHeight="1" x14ac:dyDescent="0.25">
      <c r="A35" s="23"/>
      <c r="B35" s="24" t="s">
        <v>37</v>
      </c>
      <c r="C35" s="25">
        <v>29427608</v>
      </c>
      <c r="D35" s="25">
        <v>212838</v>
      </c>
      <c r="E35" s="25">
        <f t="shared" si="3"/>
        <v>29640446</v>
      </c>
      <c r="F35" s="25">
        <v>19369042</v>
      </c>
      <c r="G35" s="25">
        <v>19266913</v>
      </c>
      <c r="H35" s="25">
        <f t="shared" si="4"/>
        <v>10271404</v>
      </c>
    </row>
    <row r="36" spans="1:8" s="27" customFormat="1" ht="24" customHeight="1" x14ac:dyDescent="0.25">
      <c r="A36" s="23"/>
      <c r="B36" s="29" t="s">
        <v>38</v>
      </c>
      <c r="C36" s="25">
        <v>129042527</v>
      </c>
      <c r="D36" s="25">
        <v>112909590</v>
      </c>
      <c r="E36" s="25">
        <f t="shared" si="3"/>
        <v>241952117</v>
      </c>
      <c r="F36" s="25">
        <v>178943235</v>
      </c>
      <c r="G36" s="25">
        <v>161847170</v>
      </c>
      <c r="H36" s="25">
        <f t="shared" si="4"/>
        <v>63008882</v>
      </c>
    </row>
    <row r="37" spans="1:8" s="27" customFormat="1" ht="12.75" customHeight="1" x14ac:dyDescent="0.25">
      <c r="A37" s="23"/>
      <c r="B37" s="24" t="s">
        <v>39</v>
      </c>
      <c r="C37" s="25">
        <v>9341539</v>
      </c>
      <c r="D37" s="25">
        <v>596577</v>
      </c>
      <c r="E37" s="25">
        <f t="shared" si="3"/>
        <v>9938116</v>
      </c>
      <c r="F37" s="25">
        <v>8948134</v>
      </c>
      <c r="G37" s="25">
        <v>8939550</v>
      </c>
      <c r="H37" s="25">
        <f t="shared" si="4"/>
        <v>989982</v>
      </c>
    </row>
    <row r="38" spans="1:8" s="27" customFormat="1" ht="24" customHeight="1" x14ac:dyDescent="0.25">
      <c r="A38" s="23"/>
      <c r="B38" s="29" t="s">
        <v>40</v>
      </c>
      <c r="C38" s="25">
        <v>42144614</v>
      </c>
      <c r="D38" s="25">
        <v>6288517</v>
      </c>
      <c r="E38" s="25">
        <f t="shared" si="3"/>
        <v>48433131</v>
      </c>
      <c r="F38" s="25">
        <v>23717315</v>
      </c>
      <c r="G38" s="25">
        <v>23610402</v>
      </c>
      <c r="H38" s="25">
        <f t="shared" si="4"/>
        <v>24715816</v>
      </c>
    </row>
    <row r="39" spans="1:8" s="27" customFormat="1" ht="12.75" customHeight="1" x14ac:dyDescent="0.25">
      <c r="A39" s="23"/>
      <c r="B39" s="24" t="s">
        <v>41</v>
      </c>
      <c r="C39" s="25">
        <v>1112216</v>
      </c>
      <c r="D39" s="25">
        <v>315072</v>
      </c>
      <c r="E39" s="25">
        <f t="shared" si="3"/>
        <v>1427288</v>
      </c>
      <c r="F39" s="25">
        <v>631532</v>
      </c>
      <c r="G39" s="25">
        <v>581318</v>
      </c>
      <c r="H39" s="25">
        <f t="shared" si="4"/>
        <v>795756</v>
      </c>
    </row>
    <row r="40" spans="1:8" s="27" customFormat="1" ht="12.75" customHeight="1" x14ac:dyDescent="0.25">
      <c r="A40" s="23"/>
      <c r="B40" s="24" t="s">
        <v>42</v>
      </c>
      <c r="C40" s="25">
        <v>36191558</v>
      </c>
      <c r="D40" s="25">
        <v>4112959</v>
      </c>
      <c r="E40" s="25">
        <f t="shared" si="3"/>
        <v>40304517</v>
      </c>
      <c r="F40" s="25">
        <v>22947175</v>
      </c>
      <c r="G40" s="25">
        <v>22873710</v>
      </c>
      <c r="H40" s="25">
        <f t="shared" si="4"/>
        <v>17357342</v>
      </c>
    </row>
    <row r="41" spans="1:8" s="27" customFormat="1" ht="12.75" customHeight="1" x14ac:dyDescent="0.25">
      <c r="A41" s="23"/>
      <c r="B41" s="24" t="s">
        <v>43</v>
      </c>
      <c r="C41" s="25">
        <v>30148662</v>
      </c>
      <c r="D41" s="25">
        <v>20533312</v>
      </c>
      <c r="E41" s="25">
        <f t="shared" si="3"/>
        <v>50681974</v>
      </c>
      <c r="F41" s="25">
        <v>32488916</v>
      </c>
      <c r="G41" s="25">
        <v>32451714</v>
      </c>
      <c r="H41" s="25">
        <f t="shared" si="4"/>
        <v>18193058</v>
      </c>
    </row>
    <row r="42" spans="1:8" s="27" customFormat="1" ht="12.75" customHeight="1" x14ac:dyDescent="0.25">
      <c r="A42" s="23"/>
      <c r="B42" s="24" t="s">
        <v>44</v>
      </c>
      <c r="C42" s="25">
        <v>25977091</v>
      </c>
      <c r="D42" s="25">
        <v>784502391</v>
      </c>
      <c r="E42" s="25">
        <f t="shared" si="3"/>
        <v>810479482</v>
      </c>
      <c r="F42" s="25">
        <v>797573831</v>
      </c>
      <c r="G42" s="25">
        <v>791109209</v>
      </c>
      <c r="H42" s="25">
        <f t="shared" si="4"/>
        <v>12905651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6" customFormat="1" ht="24" customHeight="1" x14ac:dyDescent="0.25">
      <c r="A44" s="30" t="s">
        <v>45</v>
      </c>
      <c r="B44" s="30"/>
      <c r="C44" s="21">
        <f>SUM(C45:C53)</f>
        <v>1909932290</v>
      </c>
      <c r="D44" s="21">
        <f>SUM(D45:D53)</f>
        <v>129177281</v>
      </c>
      <c r="E44" s="21">
        <f t="shared" si="3"/>
        <v>2039109571</v>
      </c>
      <c r="F44" s="21">
        <f>SUM(F45:F53)</f>
        <v>1302150497</v>
      </c>
      <c r="G44" s="21">
        <f>SUM(G45:G53)</f>
        <v>1296418466</v>
      </c>
      <c r="H44" s="21">
        <f>SUM(E44-F44)</f>
        <v>736959074</v>
      </c>
    </row>
    <row r="45" spans="1:8" s="26" customFormat="1" ht="12" customHeight="1" x14ac:dyDescent="0.25">
      <c r="A45" s="24"/>
      <c r="B45" s="24" t="s">
        <v>46</v>
      </c>
      <c r="C45" s="25">
        <v>1738536023</v>
      </c>
      <c r="D45" s="25">
        <v>136545642</v>
      </c>
      <c r="E45" s="25">
        <f t="shared" si="3"/>
        <v>1875081665</v>
      </c>
      <c r="F45" s="25">
        <v>1185183110</v>
      </c>
      <c r="G45" s="25">
        <v>1185183110</v>
      </c>
      <c r="H45" s="25">
        <f t="shared" ref="H45:H48" si="5">E45-F45</f>
        <v>689898555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7" customFormat="1" ht="12.75" customHeight="1" x14ac:dyDescent="0.25">
      <c r="A47" s="23"/>
      <c r="B47" s="24" t="s">
        <v>48</v>
      </c>
      <c r="C47" s="25">
        <v>4339429</v>
      </c>
      <c r="D47" s="25">
        <v>-1002706</v>
      </c>
      <c r="E47" s="25">
        <f t="shared" si="3"/>
        <v>3336723</v>
      </c>
      <c r="F47" s="25">
        <v>2107562</v>
      </c>
      <c r="G47" s="25">
        <v>2081864</v>
      </c>
      <c r="H47" s="25">
        <f t="shared" si="5"/>
        <v>1229161</v>
      </c>
    </row>
    <row r="48" spans="1:8" s="27" customFormat="1" ht="12.75" customHeight="1" x14ac:dyDescent="0.25">
      <c r="A48" s="23"/>
      <c r="B48" s="24" t="s">
        <v>49</v>
      </c>
      <c r="C48" s="25">
        <v>167056838</v>
      </c>
      <c r="D48" s="25">
        <v>-6365655</v>
      </c>
      <c r="E48" s="25">
        <f t="shared" si="3"/>
        <v>160691183</v>
      </c>
      <c r="F48" s="25">
        <v>114859825</v>
      </c>
      <c r="G48" s="25">
        <v>109153492</v>
      </c>
      <c r="H48" s="25">
        <f t="shared" si="5"/>
        <v>45831358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28235452</v>
      </c>
      <c r="D55" s="21">
        <f>SUM(D56:D64)</f>
        <v>53368060</v>
      </c>
      <c r="E55" s="21">
        <f t="shared" si="3"/>
        <v>81603512</v>
      </c>
      <c r="F55" s="21">
        <f>SUM(F56:F64)</f>
        <v>46980101.620000005</v>
      </c>
      <c r="G55" s="21">
        <f>SUM(G56:G64)</f>
        <v>46980101</v>
      </c>
      <c r="H55" s="21">
        <f>SUM(E55-F55)</f>
        <v>34623410.379999995</v>
      </c>
    </row>
    <row r="56" spans="1:8" s="27" customFormat="1" ht="12.75" customHeight="1" x14ac:dyDescent="0.25">
      <c r="A56" s="23"/>
      <c r="B56" s="24" t="s">
        <v>56</v>
      </c>
      <c r="C56" s="25">
        <v>581636</v>
      </c>
      <c r="D56" s="25">
        <v>12533805</v>
      </c>
      <c r="E56" s="25">
        <f t="shared" si="3"/>
        <v>13115441</v>
      </c>
      <c r="F56" s="25">
        <v>11259609</v>
      </c>
      <c r="G56" s="25">
        <v>11259609</v>
      </c>
      <c r="H56" s="25">
        <f t="shared" ref="H56:H64" si="6">E56-F56</f>
        <v>1855832</v>
      </c>
    </row>
    <row r="57" spans="1:8" s="27" customFormat="1" ht="12.75" customHeight="1" x14ac:dyDescent="0.25">
      <c r="A57" s="23"/>
      <c r="B57" s="24" t="s">
        <v>57</v>
      </c>
      <c r="C57" s="25">
        <v>21400</v>
      </c>
      <c r="D57" s="25">
        <v>6642750</v>
      </c>
      <c r="E57" s="25">
        <f t="shared" si="3"/>
        <v>6664150</v>
      </c>
      <c r="F57" s="25">
        <v>4116052</v>
      </c>
      <c r="G57" s="25">
        <v>4116052</v>
      </c>
      <c r="H57" s="25">
        <f t="shared" si="6"/>
        <v>2548098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6475806</v>
      </c>
      <c r="E58" s="25">
        <f t="shared" si="3"/>
        <v>6475806</v>
      </c>
      <c r="F58" s="25">
        <v>0</v>
      </c>
      <c r="G58" s="25">
        <v>0</v>
      </c>
      <c r="H58" s="25">
        <f t="shared" si="6"/>
        <v>6475806</v>
      </c>
    </row>
    <row r="59" spans="1:8" s="27" customFormat="1" ht="12.75" customHeight="1" x14ac:dyDescent="0.25">
      <c r="A59" s="23"/>
      <c r="B59" s="24" t="s">
        <v>59</v>
      </c>
      <c r="C59" s="25">
        <v>23368016</v>
      </c>
      <c r="D59" s="25">
        <v>1859412</v>
      </c>
      <c r="E59" s="25">
        <f t="shared" si="3"/>
        <v>25227428</v>
      </c>
      <c r="F59" s="25">
        <v>25227414.620000001</v>
      </c>
      <c r="G59" s="25">
        <v>25227415</v>
      </c>
      <c r="H59" s="25">
        <f t="shared" si="6"/>
        <v>13.379999998956919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20439073</v>
      </c>
      <c r="E61" s="25">
        <f t="shared" si="3"/>
        <v>20439073</v>
      </c>
      <c r="F61" s="25">
        <v>2058857</v>
      </c>
      <c r="G61" s="25">
        <v>2058856</v>
      </c>
      <c r="H61" s="25">
        <f t="shared" si="6"/>
        <v>18380216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4264400</v>
      </c>
      <c r="D64" s="25">
        <v>5417214</v>
      </c>
      <c r="E64" s="25">
        <f t="shared" si="3"/>
        <v>9681614</v>
      </c>
      <c r="F64" s="25">
        <v>4318169</v>
      </c>
      <c r="G64" s="25">
        <v>4318169</v>
      </c>
      <c r="H64" s="25">
        <f t="shared" si="6"/>
        <v>5363445</v>
      </c>
    </row>
    <row r="65" spans="1:9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2"/>
    </row>
    <row r="66" spans="1:9" s="22" customFormat="1" ht="12" x14ac:dyDescent="0.25">
      <c r="A66" s="20" t="s">
        <v>65</v>
      </c>
      <c r="B66" s="20"/>
      <c r="C66" s="21">
        <f>SUM(C68)</f>
        <v>56380409</v>
      </c>
      <c r="D66" s="21">
        <f>SUM(D67:D69)</f>
        <v>80974587</v>
      </c>
      <c r="E66" s="21">
        <f t="shared" si="3"/>
        <v>137354996</v>
      </c>
      <c r="F66" s="21">
        <f t="shared" ref="F66:G66" si="7">SUM(F67:F69)</f>
        <v>36027760</v>
      </c>
      <c r="G66" s="21">
        <f t="shared" si="7"/>
        <v>35976555</v>
      </c>
      <c r="H66" s="21">
        <f>SUM(E66-F66)</f>
        <v>101327236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7" customFormat="1" ht="12.75" customHeight="1" x14ac:dyDescent="0.25">
      <c r="A68" s="23"/>
      <c r="B68" s="24" t="s">
        <v>67</v>
      </c>
      <c r="C68" s="25">
        <v>56380409</v>
      </c>
      <c r="D68" s="25">
        <v>80974587</v>
      </c>
      <c r="E68" s="25">
        <f t="shared" si="3"/>
        <v>137354996</v>
      </c>
      <c r="F68" s="25">
        <v>36027760</v>
      </c>
      <c r="G68" s="25">
        <v>35976555</v>
      </c>
      <c r="H68" s="25">
        <f>SUM(E68-F68)</f>
        <v>101327236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2"/>
    </row>
    <row r="71" spans="1:9" s="22" customFormat="1" ht="12" x14ac:dyDescent="0.25">
      <c r="A71" s="20" t="s">
        <v>69</v>
      </c>
      <c r="B71" s="20"/>
      <c r="C71" s="21">
        <f>SUM(C72:C78)</f>
        <v>0</v>
      </c>
      <c r="D71" s="21">
        <f>SUM(D72:D78)</f>
        <v>4500000</v>
      </c>
      <c r="E71" s="21">
        <f t="shared" si="3"/>
        <v>4500000</v>
      </c>
      <c r="F71" s="21">
        <f>SUM(F72:F78)</f>
        <v>4500000</v>
      </c>
      <c r="G71" s="21">
        <f>SUM(G72:G78)</f>
        <v>0</v>
      </c>
      <c r="H71" s="21">
        <f>SUM(E71-F71)</f>
        <v>0</v>
      </c>
    </row>
    <row r="72" spans="1:9" s="27" customFormat="1" ht="12.75" customHeight="1" x14ac:dyDescent="0.25">
      <c r="A72" s="33"/>
      <c r="B72" s="34" t="s">
        <v>70</v>
      </c>
      <c r="C72" s="35">
        <v>0</v>
      </c>
      <c r="D72" s="35">
        <v>0</v>
      </c>
      <c r="E72" s="35">
        <f t="shared" si="3"/>
        <v>0</v>
      </c>
      <c r="F72" s="35">
        <v>0</v>
      </c>
      <c r="G72" s="35">
        <v>0</v>
      </c>
      <c r="H72" s="35">
        <v>0</v>
      </c>
    </row>
    <row r="73" spans="1:9" s="27" customFormat="1" ht="12.75" customHeight="1" x14ac:dyDescent="0.25">
      <c r="A73" s="23"/>
      <c r="B73" s="24" t="s">
        <v>71</v>
      </c>
      <c r="C73" s="25">
        <v>0</v>
      </c>
      <c r="D73" s="25">
        <v>0</v>
      </c>
      <c r="E73" s="25">
        <f t="shared" si="3"/>
        <v>0</v>
      </c>
      <c r="F73" s="25">
        <v>0</v>
      </c>
      <c r="G73" s="25">
        <v>0</v>
      </c>
      <c r="H73" s="25">
        <v>0</v>
      </c>
    </row>
    <row r="74" spans="1:9" s="27" customFormat="1" ht="12.75" customHeight="1" x14ac:dyDescent="0.25">
      <c r="A74" s="23"/>
      <c r="B74" s="24" t="s">
        <v>72</v>
      </c>
      <c r="C74" s="25">
        <v>0</v>
      </c>
      <c r="D74" s="25">
        <v>0</v>
      </c>
      <c r="E74" s="25">
        <f t="shared" si="3"/>
        <v>0</v>
      </c>
      <c r="F74" s="25">
        <v>0</v>
      </c>
      <c r="G74" s="25">
        <v>0</v>
      </c>
      <c r="H74" s="25">
        <v>0</v>
      </c>
    </row>
    <row r="75" spans="1:9" s="27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f t="shared" si="3"/>
        <v>0</v>
      </c>
      <c r="F75" s="25">
        <v>0</v>
      </c>
      <c r="G75" s="25">
        <v>0</v>
      </c>
      <c r="H75" s="25">
        <v>0</v>
      </c>
      <c r="I75" s="36"/>
    </row>
    <row r="76" spans="1:9" s="27" customFormat="1" ht="12.75" customHeight="1" x14ac:dyDescent="0.25">
      <c r="A76" s="23"/>
      <c r="B76" s="24" t="s">
        <v>74</v>
      </c>
      <c r="C76" s="25">
        <v>0</v>
      </c>
      <c r="D76" s="25">
        <v>4500000</v>
      </c>
      <c r="E76" s="25">
        <f t="shared" si="3"/>
        <v>4500000</v>
      </c>
      <c r="F76" s="25">
        <v>4500000</v>
      </c>
      <c r="G76" s="25">
        <v>0</v>
      </c>
      <c r="H76" s="25">
        <f>SUM(E76-F76)</f>
        <v>0</v>
      </c>
      <c r="I76" s="36"/>
    </row>
    <row r="77" spans="1:9" s="27" customFormat="1" ht="12.75" customHeight="1" x14ac:dyDescent="0.25">
      <c r="A77" s="26"/>
      <c r="B77" s="37" t="s">
        <v>75</v>
      </c>
      <c r="C77" s="38">
        <v>0</v>
      </c>
      <c r="D77" s="38">
        <v>0</v>
      </c>
      <c r="E77" s="25">
        <f t="shared" si="3"/>
        <v>0</v>
      </c>
      <c r="F77" s="38">
        <v>0</v>
      </c>
      <c r="G77" s="38">
        <v>0</v>
      </c>
      <c r="H77" s="38">
        <v>0</v>
      </c>
    </row>
    <row r="78" spans="1:9" s="27" customFormat="1" ht="24" customHeight="1" x14ac:dyDescent="0.25">
      <c r="A78" s="26"/>
      <c r="B78" s="39" t="s">
        <v>76</v>
      </c>
      <c r="C78" s="38">
        <v>0</v>
      </c>
      <c r="D78" s="38">
        <v>0</v>
      </c>
      <c r="E78" s="25">
        <f t="shared" si="3"/>
        <v>0</v>
      </c>
      <c r="F78" s="38">
        <v>0</v>
      </c>
      <c r="G78" s="38">
        <v>0</v>
      </c>
      <c r="H78" s="38">
        <f>SUM(E78-F78)</f>
        <v>0</v>
      </c>
    </row>
    <row r="79" spans="1:9" ht="3.75" customHeight="1" x14ac:dyDescent="0.25">
      <c r="I79" s="32"/>
    </row>
    <row r="80" spans="1:9" s="22" customFormat="1" ht="12" x14ac:dyDescent="0.25">
      <c r="A80" s="40" t="s">
        <v>77</v>
      </c>
      <c r="B80" s="40"/>
      <c r="C80" s="41">
        <v>0</v>
      </c>
      <c r="D80" s="41">
        <f>SUM(D81:D83)</f>
        <v>0</v>
      </c>
      <c r="E80" s="41">
        <v>0</v>
      </c>
      <c r="F80" s="41">
        <v>0</v>
      </c>
      <c r="G80" s="41">
        <v>0</v>
      </c>
      <c r="H80" s="41">
        <v>0</v>
      </c>
    </row>
    <row r="81" spans="1:9" s="27" customFormat="1" ht="12.75" customHeight="1" x14ac:dyDescent="0.25">
      <c r="A81" s="26"/>
      <c r="B81" s="37" t="s">
        <v>78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</row>
    <row r="82" spans="1:9" s="27" customFormat="1" ht="12.75" customHeight="1" x14ac:dyDescent="0.25">
      <c r="A82" s="26"/>
      <c r="B82" s="37" t="s">
        <v>79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</row>
    <row r="83" spans="1:9" s="27" customFormat="1" ht="12.75" customHeight="1" x14ac:dyDescent="0.25">
      <c r="A83" s="26"/>
      <c r="B83" s="37" t="s">
        <v>80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</row>
    <row r="84" spans="1:9" ht="3.75" customHeight="1" x14ac:dyDescent="0.25">
      <c r="I84" s="32"/>
    </row>
    <row r="85" spans="1:9" s="22" customFormat="1" ht="12" x14ac:dyDescent="0.25">
      <c r="A85" s="40" t="s">
        <v>81</v>
      </c>
      <c r="B85" s="40"/>
      <c r="C85" s="41">
        <f>SUM(C91)</f>
        <v>0</v>
      </c>
      <c r="D85" s="41">
        <f>SUM(D86:D91)</f>
        <v>0</v>
      </c>
      <c r="E85" s="41">
        <f t="shared" ref="E85" si="8">C85+D85</f>
        <v>0</v>
      </c>
      <c r="F85" s="41">
        <f>SUM(F86:F91)</f>
        <v>0</v>
      </c>
      <c r="G85" s="41">
        <f>SUM(G86:G91)</f>
        <v>0</v>
      </c>
      <c r="H85" s="41">
        <f>SUM(E85-F85)</f>
        <v>0</v>
      </c>
    </row>
    <row r="86" spans="1:9" s="22" customFormat="1" ht="14.25" customHeight="1" x14ac:dyDescent="0.25">
      <c r="A86" s="26"/>
      <c r="B86" s="37" t="s">
        <v>82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</row>
    <row r="87" spans="1:9" s="22" customFormat="1" ht="14.25" customHeight="1" x14ac:dyDescent="0.25">
      <c r="A87" s="26"/>
      <c r="B87" s="37" t="s">
        <v>83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</row>
    <row r="88" spans="1:9" s="22" customFormat="1" ht="14.25" customHeight="1" x14ac:dyDescent="0.25">
      <c r="A88" s="26"/>
      <c r="B88" s="37" t="s">
        <v>84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</row>
    <row r="89" spans="1:9" s="22" customFormat="1" ht="14.25" customHeight="1" x14ac:dyDescent="0.25">
      <c r="A89" s="26"/>
      <c r="B89" s="37" t="s">
        <v>85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</row>
    <row r="90" spans="1:9" s="22" customFormat="1" ht="14.25" customHeight="1" x14ac:dyDescent="0.25">
      <c r="A90" s="26"/>
      <c r="B90" s="37" t="s">
        <v>86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</row>
    <row r="91" spans="1:9" s="22" customFormat="1" ht="14.25" customHeight="1" x14ac:dyDescent="0.25">
      <c r="A91" s="26"/>
      <c r="B91" s="37" t="s">
        <v>87</v>
      </c>
      <c r="C91" s="38">
        <v>0</v>
      </c>
      <c r="D91" s="38">
        <v>0</v>
      </c>
      <c r="E91" s="38">
        <f t="shared" ref="E91" si="9">C91+D91</f>
        <v>0</v>
      </c>
      <c r="F91" s="38">
        <v>0</v>
      </c>
      <c r="G91" s="38">
        <v>0</v>
      </c>
      <c r="H91" s="38">
        <f>SUM(E91-F91)</f>
        <v>0</v>
      </c>
    </row>
    <row r="92" spans="1:9" s="32" customFormat="1" ht="2.25" customHeight="1" x14ac:dyDescent="0.2">
      <c r="A92" s="42"/>
      <c r="B92" s="42"/>
      <c r="C92" s="42"/>
      <c r="D92" s="42"/>
      <c r="E92" s="42"/>
      <c r="F92" s="42"/>
      <c r="G92" s="42"/>
      <c r="H92" s="42"/>
    </row>
    <row r="93" spans="1:9" s="32" customFormat="1" ht="13.5" customHeight="1" x14ac:dyDescent="0.2">
      <c r="A93" s="43" t="s">
        <v>88</v>
      </c>
      <c r="B93" s="43"/>
      <c r="C93" s="44"/>
      <c r="D93" s="44"/>
      <c r="E93" s="44"/>
      <c r="F93" s="44"/>
      <c r="G93" s="44"/>
      <c r="H93" s="44"/>
    </row>
    <row r="95" spans="1:9" x14ac:dyDescent="0.25">
      <c r="C95" s="45"/>
      <c r="D95" s="45"/>
      <c r="E95" s="45"/>
      <c r="F95" s="45"/>
      <c r="G95" s="45"/>
      <c r="H95" s="46"/>
    </row>
    <row r="96" spans="1:9" x14ac:dyDescent="0.25">
      <c r="C96" s="45"/>
      <c r="D96" s="45"/>
      <c r="E96" s="45"/>
      <c r="F96" s="45"/>
      <c r="G96" s="45"/>
    </row>
    <row r="97" spans="3:7" x14ac:dyDescent="0.25">
      <c r="C97" s="45"/>
      <c r="D97" s="45"/>
      <c r="E97" s="45"/>
      <c r="F97" s="45"/>
      <c r="G97" s="45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2023-10-26T16:16:56Z</dcterms:created>
  <dcterms:modified xsi:type="dcterms:W3CDTF">2023-10-26T16:16:56Z</dcterms:modified>
</cp:coreProperties>
</file>