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E194313-461D-4505-B9D2-438D1689E60A}" xr6:coauthVersionLast="40" xr6:coauthVersionMax="40" xr10:uidLastSave="{00000000-0000-0000-0000-000000000000}"/>
  <bookViews>
    <workbookView xWindow="0" yWindow="0" windowWidth="20490" windowHeight="7545" xr2:uid="{919AA913-72DC-4D97-8D2C-D028D07B22DA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D45" i="1"/>
  <c r="E45" i="1" s="1"/>
  <c r="E44" i="1" s="1"/>
  <c r="C45" i="1"/>
  <c r="H44" i="1"/>
  <c r="G44" i="1"/>
  <c r="F44" i="1"/>
  <c r="G42" i="1"/>
  <c r="H42" i="1" s="1"/>
  <c r="F42" i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G39" i="1"/>
  <c r="H39" i="1" s="1"/>
  <c r="F39" i="1"/>
  <c r="D39" i="1"/>
  <c r="C39" i="1"/>
  <c r="E39" i="1" s="1"/>
  <c r="E38" i="1" s="1"/>
  <c r="G38" i="1"/>
  <c r="F38" i="1"/>
  <c r="D38" i="1"/>
  <c r="C38" i="1"/>
  <c r="H37" i="1"/>
  <c r="E37" i="1"/>
  <c r="H36" i="1"/>
  <c r="E36" i="1"/>
  <c r="G35" i="1"/>
  <c r="H35" i="1" s="1"/>
  <c r="F35" i="1"/>
  <c r="F29" i="1" s="1"/>
  <c r="F47" i="1" s="1"/>
  <c r="E35" i="1"/>
  <c r="D35" i="1"/>
  <c r="C35" i="1"/>
  <c r="H34" i="1"/>
  <c r="E34" i="1"/>
  <c r="G33" i="1"/>
  <c r="H33" i="1" s="1"/>
  <c r="F33" i="1"/>
  <c r="D33" i="1"/>
  <c r="C33" i="1"/>
  <c r="E33" i="1" s="1"/>
  <c r="G32" i="1"/>
  <c r="H32" i="1" s="1"/>
  <c r="F32" i="1"/>
  <c r="D32" i="1"/>
  <c r="C32" i="1"/>
  <c r="E32" i="1" s="1"/>
  <c r="G30" i="1"/>
  <c r="H30" i="1" s="1"/>
  <c r="H29" i="1" s="1"/>
  <c r="F30" i="1"/>
  <c r="D30" i="1"/>
  <c r="C30" i="1"/>
  <c r="E30" i="1" s="1"/>
  <c r="D29" i="1"/>
  <c r="C29" i="1"/>
  <c r="C47" i="1" s="1"/>
  <c r="G21" i="1"/>
  <c r="H21" i="1" s="1"/>
  <c r="F21" i="1"/>
  <c r="D21" i="1"/>
  <c r="C21" i="1"/>
  <c r="H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29" i="1" l="1"/>
  <c r="E47" i="1" s="1"/>
  <c r="H38" i="1"/>
  <c r="G29" i="1"/>
  <c r="G47" i="1" s="1"/>
  <c r="H47" i="1" s="1"/>
  <c r="D44" i="1"/>
  <c r="D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<sst xmlns="http://schemas.openxmlformats.org/spreadsheetml/2006/main" count="56" uniqueCount="32">
  <si>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</si>
  <si>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</si>
  <si>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ESTADO ANALÍTICO DE INGRESOS</t>
  </si>
  <si>
    <t>DEL 1 DE ENERO AL 30 DE SEPTIEMBRE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</si>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</sst>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4B4B4D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0" borderId="0" xfId="2" applyFont="1"/>
    <xf numFmtId="0" fontId="3" fillId="0" borderId="0" xfId="2"/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164" fontId="4" fillId="0" borderId="0" xfId="2" applyNumberFormat="1" applyFont="1"/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right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4" fontId="10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0" fillId="0" borderId="0" xfId="2" applyNumberFormat="1" applyFont="1" applyAlignment="1">
      <alignment vertical="top"/>
    </xf>
    <xf numFmtId="165" fontId="8" fillId="0" borderId="0" xfId="2" applyNumberFormat="1" applyFont="1" applyFill="1" applyAlignment="1">
      <alignment horizontal="right" vertical="top" wrapText="1"/>
    </xf>
    <xf numFmtId="165" fontId="7" fillId="0" borderId="0" xfId="2" applyNumberFormat="1" applyFont="1" applyFill="1" applyAlignment="1">
      <alignment horizontal="right" vertical="top" wrapText="1"/>
    </xf>
    <xf numFmtId="0" fontId="11" fillId="0" borderId="10" xfId="2" applyFont="1" applyBorder="1" applyAlignment="1">
      <alignment horizontal="justify" vertical="center" wrapText="1"/>
    </xf>
    <xf numFmtId="165" fontId="7" fillId="0" borderId="10" xfId="2" applyNumberFormat="1" applyFont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165" fontId="12" fillId="4" borderId="11" xfId="2" applyNumberFormat="1" applyFont="1" applyFill="1" applyBorder="1" applyAlignment="1">
      <alignment horizontal="right" vertical="center" wrapText="1"/>
    </xf>
    <xf numFmtId="165" fontId="12" fillId="4" borderId="12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11" fillId="0" borderId="13" xfId="2" applyFont="1" applyBorder="1" applyAlignment="1">
      <alignment horizontal="justify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165" fontId="12" fillId="4" borderId="14" xfId="2" applyNumberFormat="1" applyFont="1" applyFill="1" applyBorder="1" applyAlignment="1">
      <alignment horizontal="center" vertical="center" wrapText="1"/>
    </xf>
    <xf numFmtId="165" fontId="12" fillId="4" borderId="15" xfId="2" applyNumberFormat="1" applyFont="1" applyFill="1" applyBorder="1" applyAlignment="1">
      <alignment horizontal="center" vertical="center" wrapText="1"/>
    </xf>
    <xf numFmtId="165" fontId="12" fillId="4" borderId="16" xfId="2" applyNumberFormat="1" applyFont="1" applyFill="1" applyBorder="1" applyAlignment="1">
      <alignment horizontal="right" vertical="center" wrapText="1"/>
    </xf>
    <xf numFmtId="164" fontId="3" fillId="0" borderId="0" xfId="2" applyNumberFormat="1"/>
    <xf numFmtId="4" fontId="13" fillId="0" borderId="0" xfId="2" applyNumberFormat="1" applyFont="1"/>
    <xf numFmtId="165" fontId="4" fillId="0" borderId="0" xfId="2" applyNumberFormat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4" fontId="3" fillId="0" borderId="0" xfId="2" applyNumberFormat="1"/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1" fillId="5" borderId="0" xfId="2" applyNumberFormat="1" applyFont="1" applyFill="1" applyAlignment="1">
      <alignment horizontal="right" vertical="top" wrapText="1"/>
    </xf>
    <xf numFmtId="0" fontId="4" fillId="0" borderId="0" xfId="2" applyFont="1" applyAlignment="1">
      <alignment vertical="top"/>
    </xf>
    <xf numFmtId="0" fontId="7" fillId="0" borderId="0" xfId="2" applyFont="1" applyAlignment="1">
      <alignment horizontal="justify" vertical="top" wrapText="1"/>
    </xf>
    <xf numFmtId="2" fontId="3" fillId="0" borderId="0" xfId="2" applyNumberFormat="1" applyAlignment="1">
      <alignment vertical="top"/>
    </xf>
    <xf numFmtId="165" fontId="9" fillId="5" borderId="0" xfId="2" applyNumberFormat="1" applyFont="1" applyFill="1" applyAlignment="1">
      <alignment horizontal="right" vertical="top" wrapText="1"/>
    </xf>
    <xf numFmtId="0" fontId="11" fillId="0" borderId="0" xfId="2" applyFont="1" applyAlignment="1">
      <alignment horizontal="justify" vertical="top" wrapText="1"/>
    </xf>
    <xf numFmtId="165" fontId="7" fillId="0" borderId="0" xfId="2" applyNumberFormat="1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top" wrapText="1"/>
    </xf>
    <xf numFmtId="0" fontId="14" fillId="0" borderId="17" xfId="2" applyFont="1" applyBorder="1" applyAlignment="1">
      <alignment horizontal="justify" vertical="center" wrapText="1"/>
    </xf>
    <xf numFmtId="165" fontId="7" fillId="0" borderId="17" xfId="2" applyNumberFormat="1" applyFont="1" applyBorder="1" applyAlignment="1">
      <alignment horizontal="center" vertical="center" wrapText="1"/>
    </xf>
    <xf numFmtId="0" fontId="3" fillId="0" borderId="10" xfId="2" applyBorder="1"/>
    <xf numFmtId="0" fontId="15" fillId="0" borderId="0" xfId="0" applyFont="1"/>
    <xf numFmtId="0" fontId="15" fillId="0" borderId="13" xfId="0" applyFont="1" applyBorder="1"/>
    <xf numFmtId="0" fontId="17" fillId="0" borderId="0" xfId="0" applyFont="1"/>
  </cellXfs>
  <cellStyles count="3">
    <cellStyle name="Normal" xfId="0" builtinId="0"/>
    <cellStyle name="Normal 2 2 2" xfId="2" xr:uid="{733AD1E3-DA3A-45AB-BD95-B03549E2F714}"/>
    <cellStyle name="Normal 6 2 2 2 2 2 5 5" xfId="1" xr:uid="{35BBB49F-5C1F-4400-9046-07CD0ECD6E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7C8A2-3387-42FF-8158-B32B25DC1CE6}">
  <dimension ref="A1:K52"/>
  <sheetViews>
    <sheetView showGridLines="0" tabSelected="1" topLeftCell="A40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</cols>
  <sheetData>
    <row r="1" spans="1:10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0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0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10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0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10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10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10" s="3" customFormat="1" ht="2.25" customHeight="1" x14ac:dyDescent="0.2">
      <c r="I9" s="2"/>
    </row>
    <row r="10" spans="1:10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2"/>
    </row>
    <row r="11" spans="1:10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ref="E11:E15" si="0">SUM(C11:D11)</f>
        <v>0</v>
      </c>
      <c r="F11" s="19">
        <v>0</v>
      </c>
      <c r="G11" s="19">
        <v>0</v>
      </c>
      <c r="H11" s="20">
        <v>0</v>
      </c>
      <c r="I11" s="25"/>
      <c r="J11" s="22"/>
    </row>
    <row r="12" spans="1:10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>SUM(G12-C12)</f>
        <v>0</v>
      </c>
      <c r="I12" s="21"/>
      <c r="J12" s="22"/>
    </row>
    <row r="13" spans="1:10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>SUM(G13-C13)</f>
        <v>0</v>
      </c>
      <c r="I13" s="21"/>
      <c r="J13" s="22"/>
    </row>
    <row r="14" spans="1:10" s="23" customFormat="1" ht="15" customHeight="1" x14ac:dyDescent="0.25">
      <c r="A14" s="17" t="s">
        <v>19</v>
      </c>
      <c r="B14" s="24"/>
      <c r="C14" s="18">
        <v>0</v>
      </c>
      <c r="D14" s="26">
        <v>21107870</v>
      </c>
      <c r="E14" s="26">
        <f t="shared" si="0"/>
        <v>21107870</v>
      </c>
      <c r="F14" s="26">
        <v>21107870</v>
      </c>
      <c r="G14" s="26">
        <v>21107870</v>
      </c>
      <c r="H14" s="20">
        <f t="shared" ref="H14:H19" si="1">SUM(G14-C14)</f>
        <v>21107870</v>
      </c>
      <c r="I14" s="21"/>
      <c r="J14" s="22"/>
    </row>
    <row r="15" spans="1:10" s="23" customFormat="1" ht="15" customHeight="1" x14ac:dyDescent="0.25">
      <c r="A15" s="17" t="s">
        <v>20</v>
      </c>
      <c r="B15" s="24"/>
      <c r="C15" s="18">
        <v>0</v>
      </c>
      <c r="D15" s="26">
        <v>0</v>
      </c>
      <c r="E15" s="26">
        <f t="shared" si="0"/>
        <v>0</v>
      </c>
      <c r="F15" s="26">
        <v>0</v>
      </c>
      <c r="G15" s="26">
        <v>0</v>
      </c>
      <c r="H15" s="20">
        <f t="shared" si="1"/>
        <v>0</v>
      </c>
      <c r="I15" s="21"/>
      <c r="J15" s="22"/>
    </row>
    <row r="16" spans="1:10" s="23" customFormat="1" ht="30" customHeight="1" x14ac:dyDescent="0.25">
      <c r="A16" s="17" t="s">
        <v>21</v>
      </c>
      <c r="B16" s="24"/>
      <c r="C16" s="27">
        <v>161193443</v>
      </c>
      <c r="D16" s="27">
        <v>11578380</v>
      </c>
      <c r="E16" s="26">
        <f>SUM(C16:D16)</f>
        <v>172771823</v>
      </c>
      <c r="F16" s="27">
        <v>156626442</v>
      </c>
      <c r="G16" s="27">
        <v>156626442</v>
      </c>
      <c r="H16" s="20">
        <f t="shared" si="1"/>
        <v>-4567001</v>
      </c>
      <c r="I16" s="21"/>
      <c r="J16" s="22"/>
    </row>
    <row r="17" spans="1:10" s="23" customFormat="1" ht="43.5" customHeight="1" x14ac:dyDescent="0.25">
      <c r="A17" s="17" t="s">
        <v>22</v>
      </c>
      <c r="B17" s="24"/>
      <c r="C17" s="26">
        <v>1278169471</v>
      </c>
      <c r="D17" s="26">
        <v>139807355.69999999</v>
      </c>
      <c r="E17" s="26">
        <f>SUM(C17:D17)</f>
        <v>1417976826.7</v>
      </c>
      <c r="F17" s="26">
        <v>1194504258.78</v>
      </c>
      <c r="G17" s="26">
        <v>1194504258.78</v>
      </c>
      <c r="H17" s="20">
        <f t="shared" si="1"/>
        <v>-83665212.220000029</v>
      </c>
      <c r="I17" s="21"/>
      <c r="J17" s="22"/>
    </row>
    <row r="18" spans="1:10" s="23" customFormat="1" ht="30" customHeight="1" x14ac:dyDescent="0.25">
      <c r="A18" s="17" t="s">
        <v>23</v>
      </c>
      <c r="B18" s="24"/>
      <c r="C18" s="26">
        <v>2257622869</v>
      </c>
      <c r="D18" s="26">
        <v>616362449</v>
      </c>
      <c r="E18" s="26">
        <f>SUM(C18:D18)</f>
        <v>2873985318</v>
      </c>
      <c r="F18" s="26">
        <v>2175636476</v>
      </c>
      <c r="G18" s="26">
        <v>2175636476</v>
      </c>
      <c r="H18" s="20">
        <f t="shared" si="1"/>
        <v>-81986393</v>
      </c>
      <c r="I18" s="21"/>
      <c r="J18" s="22"/>
    </row>
    <row r="19" spans="1:1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20">
        <f t="shared" si="1"/>
        <v>0</v>
      </c>
      <c r="I19" s="21"/>
      <c r="J19" s="22"/>
    </row>
    <row r="20" spans="1:10" s="3" customFormat="1" ht="2.25" customHeight="1" x14ac:dyDescent="0.2">
      <c r="A20" s="28"/>
      <c r="B20" s="28"/>
      <c r="C20" s="29"/>
      <c r="D20" s="29"/>
      <c r="E20" s="29"/>
      <c r="F20" s="29"/>
      <c r="G20" s="29"/>
      <c r="H20" s="29"/>
      <c r="I20" s="2"/>
    </row>
    <row r="21" spans="1:10" s="3" customFormat="1" ht="15.75" customHeight="1" x14ac:dyDescent="0.2">
      <c r="A21" s="30" t="s">
        <v>25</v>
      </c>
      <c r="B21" s="30"/>
      <c r="C21" s="31">
        <f>C10+C12+C13+C14+C15+C16+C17+C18</f>
        <v>3696985783</v>
      </c>
      <c r="D21" s="31">
        <f>D10+D12+D13+D14+D15+D16+D17+D18+D19</f>
        <v>788856054.70000005</v>
      </c>
      <c r="E21" s="31">
        <f>E10+E12+E13+E14+E15+E16+E17+E18+E19</f>
        <v>4485841837.6999998</v>
      </c>
      <c r="F21" s="31">
        <f>F10+F12+F13+F14+F15+F16+F17+F18+F19</f>
        <v>3547875046.7799997</v>
      </c>
      <c r="G21" s="31">
        <f>G10+G12+G13+G14+G15+G16+G17+G18+G19</f>
        <v>3547875046.7799997</v>
      </c>
      <c r="H21" s="32">
        <f>SUM(G21-C21)</f>
        <v>-149110736.22000027</v>
      </c>
      <c r="I21" s="12"/>
      <c r="J21" s="33"/>
    </row>
    <row r="22" spans="1:10" s="3" customFormat="1" ht="13.5" customHeight="1" x14ac:dyDescent="0.2">
      <c r="A22" s="34"/>
      <c r="B22" s="34"/>
      <c r="C22" s="35"/>
      <c r="D22" s="35"/>
      <c r="E22" s="35"/>
      <c r="F22" s="36" t="s">
        <v>26</v>
      </c>
      <c r="G22" s="37"/>
      <c r="H22" s="38"/>
      <c r="I22" s="12"/>
      <c r="J22" s="39"/>
    </row>
    <row r="23" spans="1:10" s="3" customFormat="1" ht="14.25" x14ac:dyDescent="0.2">
      <c r="C23" s="22"/>
      <c r="D23" s="33"/>
      <c r="G23" s="40"/>
      <c r="I23" s="41"/>
    </row>
    <row r="24" spans="1:10" s="3" customFormat="1" ht="14.25" x14ac:dyDescent="0.2">
      <c r="G24" s="40"/>
      <c r="I24" s="12"/>
    </row>
    <row r="25" spans="1:10" s="3" customFormat="1" ht="16.5" customHeight="1" x14ac:dyDescent="0.2">
      <c r="A25" s="42" t="s">
        <v>27</v>
      </c>
      <c r="B25" s="43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0" s="3" customFormat="1" ht="26.25" customHeight="1" x14ac:dyDescent="0.2">
      <c r="A26" s="44"/>
      <c r="B26" s="45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46"/>
    </row>
    <row r="27" spans="1:10" s="3" customFormat="1" ht="13.5" customHeight="1" x14ac:dyDescent="0.2">
      <c r="A27" s="47"/>
      <c r="B27" s="48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0" s="3" customFormat="1" ht="2.25" customHeight="1" x14ac:dyDescent="0.2">
      <c r="I28" s="2"/>
    </row>
    <row r="29" spans="1:10" s="23" customFormat="1" ht="30" customHeight="1" x14ac:dyDescent="0.25">
      <c r="A29" s="49" t="s">
        <v>28</v>
      </c>
      <c r="B29" s="50"/>
      <c r="C29" s="51">
        <f>SUM(C30:C37)</f>
        <v>0</v>
      </c>
      <c r="D29" s="51">
        <f t="shared" ref="D29:H29" si="2">SUM(D30:D37)</f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  <c r="H29" s="51">
        <f t="shared" si="2"/>
        <v>0</v>
      </c>
      <c r="I29" s="52"/>
    </row>
    <row r="30" spans="1:10" s="23" customFormat="1" ht="15" customHeight="1" x14ac:dyDescent="0.25">
      <c r="B30" s="53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2"/>
    </row>
    <row r="31" spans="1:10" s="23" customFormat="1" ht="15" customHeight="1" x14ac:dyDescent="0.25">
      <c r="B31" s="53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2"/>
    </row>
    <row r="32" spans="1:10" s="23" customFormat="1" ht="15" customHeight="1" x14ac:dyDescent="0.25">
      <c r="B32" s="53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2"/>
    </row>
    <row r="33" spans="1:10" s="23" customFormat="1" ht="15" customHeight="1" x14ac:dyDescent="0.25">
      <c r="B33" s="53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2"/>
    </row>
    <row r="34" spans="1:10" s="23" customFormat="1" ht="15" customHeight="1" x14ac:dyDescent="0.25">
      <c r="B34" s="53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2"/>
      <c r="J34" s="54"/>
    </row>
    <row r="35" spans="1:10" s="23" customFormat="1" ht="15" customHeight="1" x14ac:dyDescent="0.25">
      <c r="B35" s="53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2"/>
    </row>
    <row r="36" spans="1:10" s="23" customFormat="1" ht="39.75" customHeight="1" x14ac:dyDescent="0.25">
      <c r="B36" s="53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2"/>
    </row>
    <row r="37" spans="1:10" s="23" customFormat="1" ht="30" customHeight="1" x14ac:dyDescent="0.25">
      <c r="B37" s="53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2"/>
    </row>
    <row r="38" spans="1:10" s="23" customFormat="1" ht="51" customHeight="1" x14ac:dyDescent="0.25">
      <c r="A38" s="49" t="s">
        <v>29</v>
      </c>
      <c r="B38" s="50"/>
      <c r="C38" s="55">
        <f t="shared" ref="C38:H38" si="3">SUM(C39:C42)</f>
        <v>3696985783</v>
      </c>
      <c r="D38" s="55">
        <f t="shared" si="3"/>
        <v>788856054.70000005</v>
      </c>
      <c r="E38" s="55">
        <f t="shared" si="3"/>
        <v>4485841837.6999998</v>
      </c>
      <c r="F38" s="55">
        <f t="shared" si="3"/>
        <v>3547875046.7799997</v>
      </c>
      <c r="G38" s="55">
        <f t="shared" si="3"/>
        <v>3547875046.7799997</v>
      </c>
      <c r="H38" s="55">
        <f t="shared" si="3"/>
        <v>-149110736.22000027</v>
      </c>
      <c r="I38" s="52"/>
    </row>
    <row r="39" spans="1:10" s="23" customFormat="1" ht="15" customHeight="1" x14ac:dyDescent="0.25">
      <c r="B39" s="53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 t="shared" ref="H39:H40" si="4">SUM(G39-C39)</f>
        <v>0</v>
      </c>
      <c r="I39" s="52"/>
    </row>
    <row r="40" spans="1:10" s="23" customFormat="1" ht="15" customHeight="1" x14ac:dyDescent="0.25">
      <c r="B40" s="53" t="s">
        <v>19</v>
      </c>
      <c r="C40" s="18">
        <f>C14</f>
        <v>0</v>
      </c>
      <c r="D40" s="19">
        <f>D14</f>
        <v>21107870</v>
      </c>
      <c r="E40" s="19">
        <f>C40+D40</f>
        <v>21107870</v>
      </c>
      <c r="F40" s="19">
        <f>F14</f>
        <v>21107870</v>
      </c>
      <c r="G40" s="19">
        <f>G14</f>
        <v>21107870</v>
      </c>
      <c r="H40" s="19">
        <f t="shared" si="4"/>
        <v>21107870</v>
      </c>
      <c r="I40" s="52"/>
    </row>
    <row r="41" spans="1:10" s="23" customFormat="1" ht="30" customHeight="1" x14ac:dyDescent="0.25">
      <c r="B41" s="53" t="s">
        <v>21</v>
      </c>
      <c r="C41" s="19">
        <f>C16</f>
        <v>161193443</v>
      </c>
      <c r="D41" s="19">
        <f>D16</f>
        <v>11578380</v>
      </c>
      <c r="E41" s="19">
        <f>SUM(C41:D41)</f>
        <v>172771823</v>
      </c>
      <c r="F41" s="19">
        <f>F16</f>
        <v>156626442</v>
      </c>
      <c r="G41" s="19">
        <f>G16</f>
        <v>156626442</v>
      </c>
      <c r="H41" s="19">
        <f>SUM(G41-C41)</f>
        <v>-4567001</v>
      </c>
      <c r="I41" s="52"/>
    </row>
    <row r="42" spans="1:10" s="23" customFormat="1" ht="30" customHeight="1" x14ac:dyDescent="0.25">
      <c r="B42" s="53" t="s">
        <v>23</v>
      </c>
      <c r="C42" s="18">
        <f>C17+C18</f>
        <v>3535792340</v>
      </c>
      <c r="D42" s="18">
        <f>D17+D18</f>
        <v>756169804.70000005</v>
      </c>
      <c r="E42" s="19">
        <f>SUM(C42:D42)</f>
        <v>4291962144.6999998</v>
      </c>
      <c r="F42" s="18">
        <f>F17+F18</f>
        <v>3370140734.7799997</v>
      </c>
      <c r="G42" s="18">
        <f>G17+G18</f>
        <v>3370140734.7799997</v>
      </c>
      <c r="H42" s="18">
        <f>SUM(G42-C42)</f>
        <v>-165651605.22000027</v>
      </c>
      <c r="I42" s="52"/>
    </row>
    <row r="43" spans="1:10" s="23" customFormat="1" ht="5.0999999999999996" customHeight="1" x14ac:dyDescent="0.25">
      <c r="A43" s="56"/>
      <c r="B43" s="56"/>
      <c r="C43" s="57"/>
      <c r="D43" s="57"/>
      <c r="E43" s="19"/>
      <c r="F43" s="58"/>
      <c r="G43" s="58"/>
      <c r="H43" s="58"/>
      <c r="I43" s="52"/>
    </row>
    <row r="44" spans="1:10" s="23" customFormat="1" ht="15" customHeight="1" x14ac:dyDescent="0.25">
      <c r="A44" s="49" t="s">
        <v>30</v>
      </c>
      <c r="B44" s="50"/>
      <c r="C44" s="51">
        <v>0</v>
      </c>
      <c r="D44" s="55">
        <f>D45</f>
        <v>0</v>
      </c>
      <c r="E44" s="55">
        <f>E45</f>
        <v>0</v>
      </c>
      <c r="F44" s="55">
        <f>F45</f>
        <v>0</v>
      </c>
      <c r="G44" s="55">
        <f>G45</f>
        <v>0</v>
      </c>
      <c r="H44" s="55">
        <f>H45</f>
        <v>0</v>
      </c>
      <c r="I44" s="52"/>
    </row>
    <row r="45" spans="1:10" s="23" customFormat="1" ht="15" customHeight="1" thickBot="1" x14ac:dyDescent="0.3">
      <c r="B45" s="53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2"/>
    </row>
    <row r="46" spans="1:10" s="3" customFormat="1" ht="3" customHeight="1" x14ac:dyDescent="0.2">
      <c r="A46" s="59"/>
      <c r="B46" s="59"/>
      <c r="C46" s="60"/>
      <c r="D46" s="60"/>
      <c r="E46" s="60"/>
      <c r="F46" s="60"/>
      <c r="G46" s="60"/>
      <c r="H46" s="60"/>
      <c r="I46" s="2"/>
    </row>
    <row r="47" spans="1:10" s="3" customFormat="1" ht="15.75" customHeight="1" x14ac:dyDescent="0.2">
      <c r="A47" s="30" t="s">
        <v>25</v>
      </c>
      <c r="B47" s="30"/>
      <c r="C47" s="31">
        <f>C29+C38+C44</f>
        <v>3696985783</v>
      </c>
      <c r="D47" s="31">
        <f>D29+D38+D44</f>
        <v>788856054.70000005</v>
      </c>
      <c r="E47" s="31">
        <f t="shared" ref="E47:G47" si="5">E29+E38+E44</f>
        <v>4485841837.6999998</v>
      </c>
      <c r="F47" s="31">
        <f t="shared" si="5"/>
        <v>3547875046.7799997</v>
      </c>
      <c r="G47" s="31">
        <f t="shared" si="5"/>
        <v>3547875046.7799997</v>
      </c>
      <c r="H47" s="32">
        <f>SUM(G47-C47)</f>
        <v>-149110736.22000027</v>
      </c>
      <c r="I47" s="41"/>
    </row>
    <row r="48" spans="1:10" s="3" customFormat="1" ht="13.5" customHeight="1" x14ac:dyDescent="0.2">
      <c r="A48" s="34"/>
      <c r="B48" s="34"/>
      <c r="C48" s="35"/>
      <c r="D48" s="35"/>
      <c r="E48" s="35"/>
      <c r="F48" s="36" t="s">
        <v>26</v>
      </c>
      <c r="G48" s="37"/>
      <c r="H48" s="38"/>
      <c r="I48" s="2"/>
    </row>
    <row r="49" spans="1:11" s="3" customFormat="1" ht="14.25" x14ac:dyDescent="0.2">
      <c r="A49" s="61"/>
      <c r="B49" s="61"/>
      <c r="C49" s="61"/>
      <c r="D49" s="61"/>
      <c r="E49" s="61"/>
      <c r="I49" s="2"/>
    </row>
    <row r="50" spans="1:11" s="3" customFormat="1" ht="14.25" x14ac:dyDescent="0.2">
      <c r="A50" s="62" t="s">
        <v>31</v>
      </c>
      <c r="B50" s="62"/>
      <c r="C50" s="62"/>
      <c r="D50" s="62"/>
      <c r="E50" s="62"/>
      <c r="F50" s="63"/>
      <c r="G50" s="63"/>
      <c r="H50" s="63"/>
      <c r="I50" s="64"/>
      <c r="J50" s="62"/>
      <c r="K50" s="62"/>
    </row>
    <row r="51" spans="1:11" s="3" customFormat="1" ht="14.25" x14ac:dyDescent="0.2">
      <c r="D51" s="39"/>
      <c r="G51" s="33"/>
      <c r="I51" s="64"/>
      <c r="J51" s="62"/>
      <c r="K51" s="62"/>
    </row>
    <row r="52" spans="1:11" s="3" customFormat="1" ht="14.25" x14ac:dyDescent="0.2">
      <c r="C52" s="39"/>
      <c r="D52" s="39"/>
      <c r="E52" s="39"/>
      <c r="F52" s="39"/>
      <c r="G52" s="39"/>
      <c r="I52" s="64"/>
      <c r="J52" s="62"/>
      <c r="K52" s="62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2023-10-26T16:16:55Z</dcterms:created>
  <dcterms:modified xsi:type="dcterms:W3CDTF">2023-10-26T16:16:56Z</dcterms:modified>
</cp:coreProperties>
</file>