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E0A4AA9-0701-4902-B692-F75B7C0FBF83}" xr6:coauthVersionLast="40" xr6:coauthVersionMax="40" xr10:uidLastSave="{00000000-0000-0000-0000-000000000000}"/>
  <bookViews>
    <workbookView xWindow="0" yWindow="0" windowWidth="20490" windowHeight="7545" xr2:uid="{00ED3152-E265-49D3-A42E-4BD49AA201FF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I106" i="1" s="1"/>
  <c r="I105" i="1"/>
  <c r="F105" i="1"/>
  <c r="I104" i="1"/>
  <c r="F104" i="1"/>
  <c r="F103" i="1"/>
  <c r="I103" i="1" s="1"/>
  <c r="I102" i="1"/>
  <c r="F102" i="1"/>
  <c r="I101" i="1"/>
  <c r="F101" i="1"/>
  <c r="F100" i="1" s="1"/>
  <c r="I100" i="1" s="1"/>
  <c r="H100" i="1"/>
  <c r="G100" i="1"/>
  <c r="E100" i="1"/>
  <c r="D100" i="1"/>
  <c r="F99" i="1"/>
  <c r="I99" i="1" s="1"/>
  <c r="I98" i="1"/>
  <c r="F98" i="1"/>
  <c r="I97" i="1"/>
  <c r="H97" i="1"/>
  <c r="G97" i="1"/>
  <c r="F97" i="1"/>
  <c r="E97" i="1"/>
  <c r="D97" i="1"/>
  <c r="I96" i="1"/>
  <c r="F96" i="1"/>
  <c r="F95" i="1"/>
  <c r="I95" i="1" s="1"/>
  <c r="H94" i="1"/>
  <c r="G94" i="1"/>
  <c r="E94" i="1"/>
  <c r="D94" i="1"/>
  <c r="D59" i="1" s="1"/>
  <c r="I93" i="1"/>
  <c r="F93" i="1"/>
  <c r="I92" i="1"/>
  <c r="F92" i="1"/>
  <c r="F91" i="1"/>
  <c r="I91" i="1" s="1"/>
  <c r="I90" i="1"/>
  <c r="F90" i="1"/>
  <c r="I89" i="1"/>
  <c r="F89" i="1"/>
  <c r="F88" i="1"/>
  <c r="I88" i="1" s="1"/>
  <c r="I87" i="1"/>
  <c r="F87" i="1"/>
  <c r="I86" i="1"/>
  <c r="F86" i="1"/>
  <c r="F85" i="1"/>
  <c r="I85" i="1" s="1"/>
  <c r="I84" i="1"/>
  <c r="F84" i="1"/>
  <c r="I83" i="1"/>
  <c r="F83" i="1"/>
  <c r="F82" i="1"/>
  <c r="I82" i="1" s="1"/>
  <c r="I81" i="1"/>
  <c r="F81" i="1"/>
  <c r="I80" i="1"/>
  <c r="F80" i="1"/>
  <c r="F79" i="1"/>
  <c r="I79" i="1" s="1"/>
  <c r="I78" i="1"/>
  <c r="F78" i="1"/>
  <c r="I77" i="1"/>
  <c r="F77" i="1"/>
  <c r="F76" i="1"/>
  <c r="I76" i="1" s="1"/>
  <c r="I75" i="1"/>
  <c r="F75" i="1"/>
  <c r="I74" i="1"/>
  <c r="H74" i="1"/>
  <c r="G74" i="1"/>
  <c r="F74" i="1"/>
  <c r="E74" i="1"/>
  <c r="E60" i="1" s="1"/>
  <c r="E59" i="1" s="1"/>
  <c r="D74" i="1"/>
  <c r="I73" i="1"/>
  <c r="F73" i="1"/>
  <c r="F72" i="1"/>
  <c r="I72" i="1" s="1"/>
  <c r="I71" i="1"/>
  <c r="F71" i="1"/>
  <c r="I70" i="1"/>
  <c r="F70" i="1"/>
  <c r="F69" i="1"/>
  <c r="I69" i="1" s="1"/>
  <c r="I68" i="1"/>
  <c r="F68" i="1"/>
  <c r="I67" i="1"/>
  <c r="F67" i="1"/>
  <c r="F66" i="1"/>
  <c r="I66" i="1" s="1"/>
  <c r="I65" i="1"/>
  <c r="F65" i="1"/>
  <c r="I64" i="1"/>
  <c r="F64" i="1"/>
  <c r="F63" i="1"/>
  <c r="I63" i="1" s="1"/>
  <c r="I62" i="1"/>
  <c r="F62" i="1"/>
  <c r="I61" i="1"/>
  <c r="F61" i="1"/>
  <c r="H60" i="1"/>
  <c r="H59" i="1" s="1"/>
  <c r="H109" i="1" s="1"/>
  <c r="G60" i="1"/>
  <c r="G59" i="1" s="1"/>
  <c r="D60" i="1"/>
  <c r="F57" i="1"/>
  <c r="I57" i="1" s="1"/>
  <c r="I56" i="1"/>
  <c r="F56" i="1"/>
  <c r="I55" i="1"/>
  <c r="F55" i="1"/>
  <c r="F54" i="1"/>
  <c r="I54" i="1" s="1"/>
  <c r="I53" i="1"/>
  <c r="F53" i="1"/>
  <c r="I52" i="1"/>
  <c r="F52" i="1"/>
  <c r="F51" i="1" s="1"/>
  <c r="I51" i="1" s="1"/>
  <c r="H51" i="1"/>
  <c r="G51" i="1"/>
  <c r="E51" i="1"/>
  <c r="D51" i="1"/>
  <c r="F50" i="1"/>
  <c r="I50" i="1" s="1"/>
  <c r="I49" i="1"/>
  <c r="F49" i="1"/>
  <c r="I48" i="1"/>
  <c r="H48" i="1"/>
  <c r="G48" i="1"/>
  <c r="F48" i="1"/>
  <c r="E48" i="1"/>
  <c r="D48" i="1"/>
  <c r="I47" i="1"/>
  <c r="F47" i="1"/>
  <c r="F46" i="1"/>
  <c r="I46" i="1" s="1"/>
  <c r="H45" i="1"/>
  <c r="G45" i="1"/>
  <c r="E45" i="1"/>
  <c r="D45" i="1"/>
  <c r="D10" i="1" s="1"/>
  <c r="I44" i="1"/>
  <c r="F44" i="1"/>
  <c r="I43" i="1"/>
  <c r="F43" i="1"/>
  <c r="F42" i="1"/>
  <c r="I42" i="1" s="1"/>
  <c r="I41" i="1"/>
  <c r="F41" i="1"/>
  <c r="I40" i="1"/>
  <c r="F40" i="1"/>
  <c r="F39" i="1"/>
  <c r="I39" i="1" s="1"/>
  <c r="I38" i="1"/>
  <c r="F38" i="1"/>
  <c r="I37" i="1"/>
  <c r="F37" i="1"/>
  <c r="F36" i="1"/>
  <c r="I36" i="1" s="1"/>
  <c r="I35" i="1"/>
  <c r="F35" i="1"/>
  <c r="I34" i="1"/>
  <c r="F34" i="1"/>
  <c r="F33" i="1"/>
  <c r="I33" i="1" s="1"/>
  <c r="I32" i="1"/>
  <c r="F32" i="1"/>
  <c r="I31" i="1"/>
  <c r="F31" i="1"/>
  <c r="F30" i="1"/>
  <c r="I30" i="1" s="1"/>
  <c r="I29" i="1"/>
  <c r="F29" i="1"/>
  <c r="I28" i="1"/>
  <c r="F28" i="1"/>
  <c r="F27" i="1"/>
  <c r="I27" i="1" s="1"/>
  <c r="I26" i="1"/>
  <c r="F26" i="1"/>
  <c r="I25" i="1"/>
  <c r="H25" i="1"/>
  <c r="G25" i="1"/>
  <c r="F25" i="1"/>
  <c r="E25" i="1"/>
  <c r="E11" i="1" s="1"/>
  <c r="E10" i="1" s="1"/>
  <c r="D25" i="1"/>
  <c r="I24" i="1"/>
  <c r="F24" i="1"/>
  <c r="F23" i="1"/>
  <c r="I23" i="1" s="1"/>
  <c r="I22" i="1"/>
  <c r="F22" i="1"/>
  <c r="I21" i="1"/>
  <c r="F21" i="1"/>
  <c r="F20" i="1"/>
  <c r="I20" i="1" s="1"/>
  <c r="I19" i="1"/>
  <c r="F19" i="1"/>
  <c r="I18" i="1"/>
  <c r="F18" i="1"/>
  <c r="F17" i="1"/>
  <c r="I17" i="1" s="1"/>
  <c r="I16" i="1"/>
  <c r="F16" i="1"/>
  <c r="I15" i="1"/>
  <c r="F15" i="1"/>
  <c r="F14" i="1"/>
  <c r="I14" i="1" s="1"/>
  <c r="I13" i="1"/>
  <c r="F13" i="1"/>
  <c r="I12" i="1"/>
  <c r="F12" i="1"/>
  <c r="F11" i="1" s="1"/>
  <c r="H11" i="1"/>
  <c r="G11" i="1"/>
  <c r="G10" i="1" s="1"/>
  <c r="D11" i="1"/>
  <c r="H10" i="1"/>
  <c r="D109" i="1" l="1"/>
  <c r="I60" i="1"/>
  <c r="I59" i="1" s="1"/>
  <c r="I11" i="1"/>
  <c r="I10" i="1" s="1"/>
  <c r="G109" i="1"/>
  <c r="E109" i="1"/>
  <c r="F45" i="1"/>
  <c r="I45" i="1" s="1"/>
  <c r="F94" i="1"/>
  <c r="I94" i="1" s="1"/>
  <c r="F60" i="1"/>
  <c r="F59" i="1" s="1"/>
  <c r="F10" i="1" l="1"/>
  <c r="F109" i="1" s="1"/>
  <c r="I109" i="1" s="1"/>
</calcChain>
</file>

<file path=xl/sharedStrings.xml><?xml version="1.0" encoding="utf-8"?>
<sst xmlns="http://schemas.openxmlformats.org/spreadsheetml/2006/main" count="112" uniqueCount="65">
  <si>
    <t>GOBIERNO CONSTITUCIONAL DEL ESTADO DE CHIAPAS</t>
  </si>
  <si>
    <t>GOBIERNO ESTATAL</t>
  </si>
  <si>
    <t>ESTADO ANALÍTICO DEL EJERCICIO DE PRESUPUESTO DE EGRESOS DETALLADO CONSOLIDADO</t>
  </si>
  <si>
    <t>CLASIFICACIÓN ADMINISTRATIVA</t>
  </si>
  <si>
    <t>DEL 1 DE ENERO AL 30 DE SEPTIEMBRE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</si>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</sst>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0" borderId="0" xfId="1" applyFont="1"/>
    <xf numFmtId="0" fontId="5" fillId="2" borderId="0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4" fillId="0" borderId="0" xfId="3" applyFont="1" applyBorder="1" applyAlignment="1">
      <alignment horizontal="center" vertical="top"/>
    </xf>
    <xf numFmtId="0" fontId="4" fillId="0" borderId="0" xfId="3" applyFont="1" applyBorder="1" applyAlignment="1">
      <alignment horizontal="justify" vertical="top"/>
    </xf>
    <xf numFmtId="164" fontId="8" fillId="0" borderId="0" xfId="0" applyNumberFormat="1" applyFont="1" applyBorder="1" applyAlignment="1">
      <alignment horizontal="right" vertical="top"/>
    </xf>
    <xf numFmtId="0" fontId="9" fillId="4" borderId="7" xfId="0" applyFont="1" applyFill="1" applyBorder="1" applyAlignment="1">
      <alignment horizontal="justify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5" borderId="0" xfId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right" vertical="top"/>
    </xf>
    <xf numFmtId="164" fontId="10" fillId="0" borderId="0" xfId="1" applyNumberFormat="1" applyFont="1"/>
    <xf numFmtId="164" fontId="8" fillId="0" borderId="0" xfId="0" applyNumberFormat="1" applyFont="1" applyAlignment="1">
      <alignment horizontal="right" vertical="top"/>
    </xf>
    <xf numFmtId="0" fontId="10" fillId="0" borderId="0" xfId="1" applyFont="1"/>
    <xf numFmtId="164" fontId="4" fillId="0" borderId="0" xfId="1" applyNumberFormat="1" applyFont="1"/>
    <xf numFmtId="0" fontId="4" fillId="0" borderId="0" xfId="3" applyFont="1" applyBorder="1" applyAlignment="1">
      <alignment horizontal="center" vertical="center"/>
    </xf>
    <xf numFmtId="0" fontId="11" fillId="0" borderId="0" xfId="1" applyFont="1"/>
    <xf numFmtId="0" fontId="12" fillId="0" borderId="0" xfId="3" applyFont="1" applyBorder="1" applyAlignment="1">
      <alignment horizontal="center" vertical="top"/>
    </xf>
    <xf numFmtId="0" fontId="12" fillId="0" borderId="0" xfId="3" applyFont="1" applyBorder="1" applyAlignment="1">
      <alignment horizontal="justify" vertical="top"/>
    </xf>
    <xf numFmtId="164" fontId="13" fillId="0" borderId="0" xfId="0" applyNumberFormat="1" applyFont="1" applyBorder="1" applyAlignment="1">
      <alignment horizontal="right" vertical="top"/>
    </xf>
    <xf numFmtId="0" fontId="12" fillId="0" borderId="0" xfId="1" applyFont="1"/>
    <xf numFmtId="0" fontId="4" fillId="0" borderId="0" xfId="3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1" fillId="0" borderId="0" xfId="1" applyFont="1" applyBorder="1"/>
    <xf numFmtId="164" fontId="4" fillId="0" borderId="0" xfId="1" applyNumberFormat="1" applyFont="1" applyBorder="1"/>
    <xf numFmtId="164" fontId="7" fillId="0" borderId="0" xfId="3" applyNumberFormat="1" applyBorder="1" applyAlignment="1">
      <alignment horizontal="right"/>
    </xf>
    <xf numFmtId="0" fontId="4" fillId="0" borderId="8" xfId="3" applyFont="1" applyBorder="1" applyAlignment="1">
      <alignment horizontal="center" vertical="top"/>
    </xf>
    <xf numFmtId="0" fontId="4" fillId="0" borderId="8" xfId="3" applyFont="1" applyBorder="1" applyAlignment="1">
      <alignment horizontal="justify" vertical="top"/>
    </xf>
    <xf numFmtId="164" fontId="8" fillId="0" borderId="8" xfId="0" applyNumberFormat="1" applyFont="1" applyBorder="1" applyAlignment="1">
      <alignment horizontal="right" vertical="top"/>
    </xf>
    <xf numFmtId="0" fontId="4" fillId="0" borderId="0" xfId="1" applyFont="1" applyBorder="1"/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justify" vertical="top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justify" vertical="top"/>
    </xf>
    <xf numFmtId="164" fontId="13" fillId="0" borderId="0" xfId="0" applyNumberFormat="1" applyFont="1" applyAlignment="1">
      <alignment horizontal="right" vertical="top"/>
    </xf>
    <xf numFmtId="0" fontId="4" fillId="0" borderId="0" xfId="3" applyFont="1" applyAlignment="1">
      <alignment horizontal="center"/>
    </xf>
    <xf numFmtId="0" fontId="10" fillId="5" borderId="0" xfId="1" applyFont="1" applyFill="1" applyAlignment="1">
      <alignment horizontal="center"/>
    </xf>
    <xf numFmtId="164" fontId="9" fillId="5" borderId="0" xfId="0" applyNumberFormat="1" applyFont="1" applyFill="1" applyAlignment="1">
      <alignment horizontal="right" vertical="top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justify" vertical="top"/>
    </xf>
    <xf numFmtId="164" fontId="8" fillId="0" borderId="9" xfId="0" applyNumberFormat="1" applyFont="1" applyBorder="1" applyAlignment="1">
      <alignment horizontal="right" vertical="top"/>
    </xf>
    <xf numFmtId="0" fontId="9" fillId="3" borderId="8" xfId="0" applyFont="1" applyFill="1" applyBorder="1" applyAlignment="1">
      <alignment horizontal="justify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0" fontId="4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164" fontId="4" fillId="0" borderId="0" xfId="1" applyNumberFormat="1" applyFont="1" applyFill="1"/>
    <xf numFmtId="0" fontId="0" fillId="0" borderId="0" xfId="0" applyFill="1"/>
    <xf numFmtId="0" fontId="11" fillId="0" borderId="0" xfId="1" applyFont="1" applyFill="1" applyAlignment="1">
      <alignment horizontal="center"/>
    </xf>
    <xf numFmtId="0" fontId="11" fillId="0" borderId="0" xfId="1" applyFont="1" applyFill="1"/>
    <xf numFmtId="164" fontId="11" fillId="0" borderId="0" xfId="1" applyNumberFormat="1" applyFont="1" applyFill="1"/>
    <xf numFmtId="0" fontId="16" fillId="0" borderId="0" xfId="0" applyFont="1" applyFill="1"/>
    <xf numFmtId="0" fontId="17" fillId="0" borderId="0" xfId="1" applyFont="1" applyFill="1" applyAlignment="1">
      <alignment horizontal="center"/>
    </xf>
    <xf numFmtId="0" fontId="17" fillId="0" borderId="0" xfId="1" applyFont="1" applyFill="1"/>
    <xf numFmtId="164" fontId="17" fillId="0" borderId="0" xfId="1" applyNumberFormat="1" applyFont="1" applyFill="1"/>
    <xf numFmtId="0" fontId="18" fillId="0" borderId="0" xfId="0" applyFont="1" applyFill="1"/>
    <xf numFmtId="0" fontId="11" fillId="0" borderId="0" xfId="1" applyFont="1" applyAlignment="1">
      <alignment horizontal="center"/>
    </xf>
    <xf numFmtId="164" fontId="11" fillId="0" borderId="0" xfId="1" applyNumberFormat="1" applyFont="1"/>
    <xf numFmtId="0" fontId="16" fillId="0" borderId="0" xfId="0" applyFont="1"/>
    <xf numFmtId="0" fontId="17" fillId="0" borderId="0" xfId="1" applyFont="1"/>
    <xf numFmtId="164" fontId="17" fillId="0" borderId="0" xfId="1" applyNumberFormat="1" applyFont="1"/>
    <xf numFmtId="0" fontId="17" fillId="0" borderId="0" xfId="3" applyFont="1" applyAlignment="1">
      <alignment horizontal="left"/>
    </xf>
    <xf numFmtId="0" fontId="17" fillId="0" borderId="0" xfId="1" applyFont="1" applyAlignment="1">
      <alignment horizontal="center"/>
    </xf>
    <xf numFmtId="0" fontId="19" fillId="0" borderId="0" xfId="1" applyFont="1"/>
    <xf numFmtId="164" fontId="19" fillId="0" borderId="0" xfId="1" applyNumberFormat="1" applyFont="1"/>
    <xf numFmtId="0" fontId="18" fillId="0" borderId="0" xfId="0" applyFont="1"/>
    <xf numFmtId="4" fontId="20" fillId="0" borderId="0" xfId="1" applyNumberFormat="1" applyFont="1"/>
    <xf numFmtId="4" fontId="21" fillId="0" borderId="0" xfId="1" applyNumberFormat="1" applyFont="1"/>
  </cellXfs>
  <cellStyles count="5">
    <cellStyle name="Normal" xfId="0" builtinId="0"/>
    <cellStyle name="Normal 12 3 2 2" xfId="1" xr:uid="{ED6AE9CB-CFF5-4527-8C69-33555F2C6651}"/>
    <cellStyle name="Normal 18" xfId="2" xr:uid="{713FFF25-CEA5-42E4-B211-1BEE96711C2B}"/>
    <cellStyle name="Normal 2 2" xfId="4" xr:uid="{F1FD5B23-7C64-4CB1-BDDE-BAEA220F93BF}"/>
    <cellStyle name="Normal 3_1. Ingreso Público" xfId="3" xr:uid="{EF66E460-3791-4E45-8424-9F7FD5857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2990BAB-BC0C-44D4-B310-764AA3BC4372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7893-ABB7-4FFE-9E55-1144944525BA}">
  <dimension ref="A1:L159"/>
  <sheetViews>
    <sheetView showGridLines="0" tabSelected="1" topLeftCell="B94" zoomScaleNormal="100" workbookViewId="0">
      <selection activeCell="D8" sqref="A8:XFD65"/>
    </sheetView>
  </sheetViews>
  <sheetFormatPr baseColWidth="10" defaultRowHeight="12.75" x14ac:dyDescent="0.2"/>
  <cols>
    <col min="1" max="2" width="1.7109375" style="56" customWidth="1"/>
    <col min="3" max="3" width="40.7109375" style="2" customWidth="1"/>
    <col min="4" max="9" width="15.140625" style="26" customWidth="1"/>
    <col min="10" max="10" width="11.42578125" style="2"/>
    <col min="11" max="11" width="20.5703125" customWidth="1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25">
      <c r="A10" s="16" t="s">
        <v>14</v>
      </c>
      <c r="B10" s="16"/>
      <c r="C10" s="16"/>
      <c r="D10" s="17">
        <f t="shared" ref="D10:I10" si="0">SUM(D11,D45,D48,D51)</f>
        <v>40748887970</v>
      </c>
      <c r="E10" s="17">
        <f t="shared" si="0"/>
        <v>5840466902</v>
      </c>
      <c r="F10" s="17">
        <f t="shared" si="0"/>
        <v>46589354872</v>
      </c>
      <c r="G10" s="17">
        <f t="shared" si="0"/>
        <v>29709991371</v>
      </c>
      <c r="H10" s="17">
        <f t="shared" si="0"/>
        <v>29234992505</v>
      </c>
      <c r="I10" s="17">
        <f t="shared" si="0"/>
        <v>16879363501</v>
      </c>
      <c r="J10" s="18"/>
      <c r="K10" s="19"/>
    </row>
    <row r="11" spans="1:11" s="25" customFormat="1" ht="12.75" customHeight="1" thickTop="1" x14ac:dyDescent="0.2">
      <c r="A11" s="21"/>
      <c r="B11" s="21"/>
      <c r="C11" s="21" t="s">
        <v>15</v>
      </c>
      <c r="D11" s="22">
        <f t="shared" ref="D11:I11" si="1">SUM(D12:D25,D28:D44)</f>
        <v>36774690965</v>
      </c>
      <c r="E11" s="22">
        <f t="shared" si="1"/>
        <v>4573920789</v>
      </c>
      <c r="F11" s="22">
        <f t="shared" si="1"/>
        <v>41348611754</v>
      </c>
      <c r="G11" s="22">
        <f t="shared" si="1"/>
        <v>26115113005</v>
      </c>
      <c r="H11" s="22">
        <f t="shared" si="1"/>
        <v>25790499015</v>
      </c>
      <c r="I11" s="22">
        <f t="shared" si="1"/>
        <v>15233498749</v>
      </c>
      <c r="J11" s="23"/>
      <c r="K11" s="24"/>
    </row>
    <row r="12" spans="1:11" s="2" customFormat="1" ht="12.75" customHeight="1" x14ac:dyDescent="0.2">
      <c r="A12" s="13"/>
      <c r="B12" s="13"/>
      <c r="C12" s="14" t="s">
        <v>16</v>
      </c>
      <c r="D12" s="15">
        <v>33602334</v>
      </c>
      <c r="E12" s="15">
        <v>6899835</v>
      </c>
      <c r="F12" s="15">
        <f t="shared" ref="F12:F24" si="2">D12+E12</f>
        <v>40502169</v>
      </c>
      <c r="G12" s="15">
        <v>24061954</v>
      </c>
      <c r="H12" s="15">
        <v>24032840</v>
      </c>
      <c r="I12" s="15">
        <f t="shared" ref="I12:I57" si="3">F12-G12</f>
        <v>16440215</v>
      </c>
      <c r="K12" s="26"/>
    </row>
    <row r="13" spans="1:11" s="2" customFormat="1" ht="12.75" customHeight="1" x14ac:dyDescent="0.2">
      <c r="A13" s="13"/>
      <c r="B13" s="13"/>
      <c r="C13" s="14" t="s">
        <v>17</v>
      </c>
      <c r="D13" s="15">
        <v>408966057</v>
      </c>
      <c r="E13" s="15">
        <v>100028059</v>
      </c>
      <c r="F13" s="15">
        <f t="shared" si="2"/>
        <v>508994116</v>
      </c>
      <c r="G13" s="15">
        <v>334587852</v>
      </c>
      <c r="H13" s="15">
        <v>334587852</v>
      </c>
      <c r="I13" s="15">
        <f t="shared" si="3"/>
        <v>174406264</v>
      </c>
    </row>
    <row r="14" spans="1:11" s="2" customFormat="1" ht="12.75" customHeight="1" x14ac:dyDescent="0.2">
      <c r="A14" s="13"/>
      <c r="B14" s="13"/>
      <c r="C14" s="14" t="s">
        <v>18</v>
      </c>
      <c r="D14" s="15">
        <v>1538538615</v>
      </c>
      <c r="E14" s="15">
        <v>659076687</v>
      </c>
      <c r="F14" s="15">
        <f t="shared" si="2"/>
        <v>2197615302</v>
      </c>
      <c r="G14" s="15">
        <v>1409850830</v>
      </c>
      <c r="H14" s="15">
        <v>1399051489</v>
      </c>
      <c r="I14" s="15">
        <f t="shared" si="3"/>
        <v>787764472</v>
      </c>
    </row>
    <row r="15" spans="1:11" s="2" customFormat="1" ht="12.75" customHeight="1" x14ac:dyDescent="0.2">
      <c r="A15" s="13"/>
      <c r="B15" s="13"/>
      <c r="C15" s="14" t="s">
        <v>19</v>
      </c>
      <c r="D15" s="15">
        <v>178129591</v>
      </c>
      <c r="E15" s="15">
        <v>8083061</v>
      </c>
      <c r="F15" s="15">
        <f t="shared" si="2"/>
        <v>186212652</v>
      </c>
      <c r="G15" s="15">
        <v>121813461</v>
      </c>
      <c r="H15" s="15">
        <v>116685026</v>
      </c>
      <c r="I15" s="15">
        <f t="shared" si="3"/>
        <v>64399191</v>
      </c>
    </row>
    <row r="16" spans="1:11" s="2" customFormat="1" ht="12.75" customHeight="1" x14ac:dyDescent="0.2">
      <c r="A16" s="27"/>
      <c r="B16" s="27"/>
      <c r="C16" s="14" t="s">
        <v>20</v>
      </c>
      <c r="D16" s="15">
        <v>66396927</v>
      </c>
      <c r="E16" s="15">
        <v>3183450</v>
      </c>
      <c r="F16" s="15">
        <f t="shared" si="2"/>
        <v>69580377</v>
      </c>
      <c r="G16" s="15">
        <v>45918154</v>
      </c>
      <c r="H16" s="15">
        <v>45903481</v>
      </c>
      <c r="I16" s="15">
        <f t="shared" si="3"/>
        <v>23662223</v>
      </c>
    </row>
    <row r="17" spans="1:9" s="2" customFormat="1" ht="12.75" customHeight="1" x14ac:dyDescent="0.2">
      <c r="A17" s="13"/>
      <c r="B17" s="13"/>
      <c r="C17" s="14" t="s">
        <v>21</v>
      </c>
      <c r="D17" s="15">
        <v>103319196</v>
      </c>
      <c r="E17" s="15">
        <v>48675242</v>
      </c>
      <c r="F17" s="15">
        <f t="shared" si="2"/>
        <v>151994438</v>
      </c>
      <c r="G17" s="15">
        <v>77104192</v>
      </c>
      <c r="H17" s="15">
        <v>75292277</v>
      </c>
      <c r="I17" s="15">
        <f t="shared" si="3"/>
        <v>74890246</v>
      </c>
    </row>
    <row r="18" spans="1:9" s="2" customFormat="1" ht="12.75" customHeight="1" x14ac:dyDescent="0.2">
      <c r="A18" s="13"/>
      <c r="B18" s="13"/>
      <c r="C18" s="14" t="s">
        <v>22</v>
      </c>
      <c r="D18" s="15">
        <v>235913374</v>
      </c>
      <c r="E18" s="15">
        <v>652790905</v>
      </c>
      <c r="F18" s="15">
        <f t="shared" si="2"/>
        <v>888704279</v>
      </c>
      <c r="G18" s="15">
        <v>503777507</v>
      </c>
      <c r="H18" s="15">
        <v>472970172</v>
      </c>
      <c r="I18" s="15">
        <f t="shared" si="3"/>
        <v>384926772</v>
      </c>
    </row>
    <row r="19" spans="1:9" s="2" customFormat="1" ht="12.75" customHeight="1" x14ac:dyDescent="0.2">
      <c r="A19" s="13"/>
      <c r="B19" s="13"/>
      <c r="C19" s="14" t="s">
        <v>23</v>
      </c>
      <c r="D19" s="15">
        <v>111994222</v>
      </c>
      <c r="E19" s="15">
        <v>34319206</v>
      </c>
      <c r="F19" s="15">
        <f t="shared" si="2"/>
        <v>146313428</v>
      </c>
      <c r="G19" s="15">
        <v>99263376</v>
      </c>
      <c r="H19" s="15">
        <v>97845631</v>
      </c>
      <c r="I19" s="15">
        <f t="shared" si="3"/>
        <v>47050052</v>
      </c>
    </row>
    <row r="20" spans="1:9" s="2" customFormat="1" ht="12.75" customHeight="1" x14ac:dyDescent="0.2">
      <c r="A20" s="13"/>
      <c r="B20" s="13"/>
      <c r="C20" s="14" t="s">
        <v>24</v>
      </c>
      <c r="D20" s="15">
        <v>106731450</v>
      </c>
      <c r="E20" s="15">
        <v>77993887</v>
      </c>
      <c r="F20" s="15">
        <f t="shared" si="2"/>
        <v>184725337</v>
      </c>
      <c r="G20" s="15">
        <v>113430325</v>
      </c>
      <c r="H20" s="15">
        <v>101710075</v>
      </c>
      <c r="I20" s="15">
        <f t="shared" si="3"/>
        <v>71295012</v>
      </c>
    </row>
    <row r="21" spans="1:9" s="2" customFormat="1" ht="12.75" customHeight="1" x14ac:dyDescent="0.2">
      <c r="A21" s="13"/>
      <c r="B21" s="13"/>
      <c r="C21" s="14" t="s">
        <v>25</v>
      </c>
      <c r="D21" s="15">
        <v>79445013</v>
      </c>
      <c r="E21" s="15">
        <v>134702655</v>
      </c>
      <c r="F21" s="15">
        <f t="shared" si="2"/>
        <v>214147668</v>
      </c>
      <c r="G21" s="15">
        <v>156758192</v>
      </c>
      <c r="H21" s="15">
        <v>153092959</v>
      </c>
      <c r="I21" s="15">
        <f t="shared" si="3"/>
        <v>57389476</v>
      </c>
    </row>
    <row r="22" spans="1:9" s="2" customFormat="1" ht="12.75" customHeight="1" x14ac:dyDescent="0.2">
      <c r="A22" s="13"/>
      <c r="B22" s="13"/>
      <c r="C22" s="14" t="s">
        <v>26</v>
      </c>
      <c r="D22" s="15">
        <v>237888887</v>
      </c>
      <c r="E22" s="15">
        <v>118825861</v>
      </c>
      <c r="F22" s="15">
        <f t="shared" si="2"/>
        <v>356714748</v>
      </c>
      <c r="G22" s="15">
        <v>253211392</v>
      </c>
      <c r="H22" s="15">
        <v>246306890</v>
      </c>
      <c r="I22" s="15">
        <f t="shared" si="3"/>
        <v>103503356</v>
      </c>
    </row>
    <row r="23" spans="1:9" s="2" customFormat="1" ht="12.75" customHeight="1" x14ac:dyDescent="0.2">
      <c r="A23" s="13"/>
      <c r="B23" s="13"/>
      <c r="C23" s="14" t="s">
        <v>27</v>
      </c>
      <c r="D23" s="15">
        <v>134242104</v>
      </c>
      <c r="E23" s="15">
        <v>24736522</v>
      </c>
      <c r="F23" s="15">
        <f t="shared" si="2"/>
        <v>158978626</v>
      </c>
      <c r="G23" s="15">
        <v>108680643</v>
      </c>
      <c r="H23" s="15">
        <v>108675066</v>
      </c>
      <c r="I23" s="15">
        <f t="shared" si="3"/>
        <v>50297983</v>
      </c>
    </row>
    <row r="24" spans="1:9" s="2" customFormat="1" ht="26.25" customHeight="1" x14ac:dyDescent="0.2">
      <c r="A24" s="13"/>
      <c r="B24" s="13"/>
      <c r="C24" s="14" t="s">
        <v>28</v>
      </c>
      <c r="D24" s="15">
        <v>23174872</v>
      </c>
      <c r="E24" s="15">
        <v>345303</v>
      </c>
      <c r="F24" s="15">
        <f t="shared" si="2"/>
        <v>23520175</v>
      </c>
      <c r="G24" s="15">
        <v>17482168</v>
      </c>
      <c r="H24" s="15">
        <v>17304062</v>
      </c>
      <c r="I24" s="15">
        <f t="shared" si="3"/>
        <v>6038007</v>
      </c>
    </row>
    <row r="25" spans="1:9" s="28" customFormat="1" ht="12.75" customHeight="1" x14ac:dyDescent="0.2">
      <c r="A25" s="13"/>
      <c r="B25" s="13"/>
      <c r="C25" s="14" t="s">
        <v>29</v>
      </c>
      <c r="D25" s="15">
        <f>SUM(D26:D27)</f>
        <v>9639710984</v>
      </c>
      <c r="E25" s="15">
        <f>SUM(E26:E27)</f>
        <v>1456922123</v>
      </c>
      <c r="F25" s="15">
        <f>SUM(F26:F27)</f>
        <v>11096633107</v>
      </c>
      <c r="G25" s="15">
        <f t="shared" ref="G25" si="4">SUM(G26:G27)</f>
        <v>7392536910</v>
      </c>
      <c r="H25" s="15">
        <f>SUM(H26:H27)</f>
        <v>7225077680</v>
      </c>
      <c r="I25" s="15">
        <f t="shared" si="3"/>
        <v>3704096197</v>
      </c>
    </row>
    <row r="26" spans="1:9" s="32" customFormat="1" ht="12" customHeight="1" x14ac:dyDescent="0.2">
      <c r="A26" s="29"/>
      <c r="B26" s="29"/>
      <c r="C26" s="30" t="s">
        <v>30</v>
      </c>
      <c r="D26" s="31">
        <v>9166363871</v>
      </c>
      <c r="E26" s="31">
        <v>1364908047</v>
      </c>
      <c r="F26" s="31">
        <f t="shared" ref="F26:F44" si="5">D26+E26</f>
        <v>10531271918</v>
      </c>
      <c r="G26" s="31">
        <v>7063876612</v>
      </c>
      <c r="H26" s="31">
        <v>6896419557</v>
      </c>
      <c r="I26" s="31">
        <f t="shared" si="3"/>
        <v>3467395306</v>
      </c>
    </row>
    <row r="27" spans="1:9" s="32" customFormat="1" ht="12" customHeight="1" x14ac:dyDescent="0.2">
      <c r="A27" s="29"/>
      <c r="B27" s="29"/>
      <c r="C27" s="30" t="s">
        <v>31</v>
      </c>
      <c r="D27" s="31">
        <v>473347113</v>
      </c>
      <c r="E27" s="31">
        <v>92014076</v>
      </c>
      <c r="F27" s="31">
        <f t="shared" si="5"/>
        <v>565361189</v>
      </c>
      <c r="G27" s="31">
        <v>328660298</v>
      </c>
      <c r="H27" s="31">
        <v>328658123</v>
      </c>
      <c r="I27" s="31">
        <f t="shared" si="3"/>
        <v>236700891</v>
      </c>
    </row>
    <row r="28" spans="1:9" s="2" customFormat="1" ht="26.25" customHeight="1" x14ac:dyDescent="0.2">
      <c r="A28" s="13"/>
      <c r="B28" s="13"/>
      <c r="C28" s="14" t="s">
        <v>32</v>
      </c>
      <c r="D28" s="15">
        <v>2732376694</v>
      </c>
      <c r="E28" s="15">
        <v>1138569427</v>
      </c>
      <c r="F28" s="15">
        <f t="shared" si="5"/>
        <v>3870946121</v>
      </c>
      <c r="G28" s="15">
        <v>2430828035</v>
      </c>
      <c r="H28" s="15">
        <v>2430828035</v>
      </c>
      <c r="I28" s="15">
        <f t="shared" si="3"/>
        <v>1440118086</v>
      </c>
    </row>
    <row r="29" spans="1:9" s="2" customFormat="1" ht="12.75" customHeight="1" x14ac:dyDescent="0.2">
      <c r="A29" s="13"/>
      <c r="B29" s="13"/>
      <c r="C29" s="14" t="s">
        <v>33</v>
      </c>
      <c r="D29" s="15">
        <v>46815780</v>
      </c>
      <c r="E29" s="15">
        <v>8874835</v>
      </c>
      <c r="F29" s="15">
        <f t="shared" si="5"/>
        <v>55690615</v>
      </c>
      <c r="G29" s="15">
        <v>31598164</v>
      </c>
      <c r="H29" s="15">
        <v>29880079</v>
      </c>
      <c r="I29" s="15">
        <f t="shared" si="3"/>
        <v>24092451</v>
      </c>
    </row>
    <row r="30" spans="1:9" s="2" customFormat="1" ht="12.75" customHeight="1" x14ac:dyDescent="0.2">
      <c r="A30" s="13"/>
      <c r="B30" s="13"/>
      <c r="C30" s="14" t="s">
        <v>34</v>
      </c>
      <c r="D30" s="15">
        <v>4409737</v>
      </c>
      <c r="E30" s="15">
        <v>3928054</v>
      </c>
      <c r="F30" s="15">
        <f t="shared" si="5"/>
        <v>8337791</v>
      </c>
      <c r="G30" s="15">
        <v>4987850</v>
      </c>
      <c r="H30" s="15">
        <v>4987850</v>
      </c>
      <c r="I30" s="15">
        <f t="shared" si="3"/>
        <v>3349941</v>
      </c>
    </row>
    <row r="31" spans="1:9" s="2" customFormat="1" ht="12.75" customHeight="1" x14ac:dyDescent="0.2">
      <c r="A31" s="13"/>
      <c r="B31" s="13"/>
      <c r="C31" s="14" t="s">
        <v>35</v>
      </c>
      <c r="D31" s="15">
        <v>31696857</v>
      </c>
      <c r="E31" s="15">
        <v>1203258</v>
      </c>
      <c r="F31" s="15">
        <f t="shared" si="5"/>
        <v>32900115</v>
      </c>
      <c r="G31" s="15">
        <v>21306869</v>
      </c>
      <c r="H31" s="15">
        <v>21306824</v>
      </c>
      <c r="I31" s="15">
        <f t="shared" si="3"/>
        <v>11593246</v>
      </c>
    </row>
    <row r="32" spans="1:9" s="2" customFormat="1" ht="26.25" customHeight="1" x14ac:dyDescent="0.2">
      <c r="A32" s="13"/>
      <c r="B32" s="13"/>
      <c r="C32" s="14" t="s">
        <v>36</v>
      </c>
      <c r="D32" s="15">
        <v>42768662</v>
      </c>
      <c r="E32" s="15">
        <v>5547828</v>
      </c>
      <c r="F32" s="15">
        <f t="shared" si="5"/>
        <v>48316490</v>
      </c>
      <c r="G32" s="15">
        <v>30703473</v>
      </c>
      <c r="H32" s="15">
        <v>30701303</v>
      </c>
      <c r="I32" s="15">
        <f t="shared" si="3"/>
        <v>17613017</v>
      </c>
    </row>
    <row r="33" spans="1:12" s="2" customFormat="1" ht="12.75" customHeight="1" x14ac:dyDescent="0.2">
      <c r="A33" s="13"/>
      <c r="B33" s="13"/>
      <c r="C33" s="14" t="s">
        <v>37</v>
      </c>
      <c r="D33" s="15">
        <v>6523762</v>
      </c>
      <c r="E33" s="15">
        <v>634964</v>
      </c>
      <c r="F33" s="15">
        <f t="shared" si="5"/>
        <v>7158726</v>
      </c>
      <c r="G33" s="15">
        <v>4891102</v>
      </c>
      <c r="H33" s="15">
        <v>4873816</v>
      </c>
      <c r="I33" s="15">
        <f t="shared" si="3"/>
        <v>2267624</v>
      </c>
    </row>
    <row r="34" spans="1:12" s="2" customFormat="1" ht="26.25" customHeight="1" x14ac:dyDescent="0.2">
      <c r="A34" s="13"/>
      <c r="B34" s="13"/>
      <c r="C34" s="14" t="s">
        <v>38</v>
      </c>
      <c r="D34" s="15">
        <v>22891616</v>
      </c>
      <c r="E34" s="15">
        <v>-128021</v>
      </c>
      <c r="F34" s="15">
        <f t="shared" si="5"/>
        <v>22763595</v>
      </c>
      <c r="G34" s="15">
        <v>14839010</v>
      </c>
      <c r="H34" s="15">
        <v>14121062</v>
      </c>
      <c r="I34" s="15">
        <f t="shared" si="3"/>
        <v>7924585</v>
      </c>
    </row>
    <row r="35" spans="1:12" s="2" customFormat="1" ht="12.75" customHeight="1" x14ac:dyDescent="0.2">
      <c r="A35" s="13"/>
      <c r="B35" s="13"/>
      <c r="C35" s="14" t="s">
        <v>39</v>
      </c>
      <c r="D35" s="15">
        <v>11554983</v>
      </c>
      <c r="E35" s="15">
        <v>438145</v>
      </c>
      <c r="F35" s="15">
        <f t="shared" si="5"/>
        <v>11993128</v>
      </c>
      <c r="G35" s="15">
        <v>7845487</v>
      </c>
      <c r="H35" s="15">
        <v>7845487</v>
      </c>
      <c r="I35" s="15">
        <f t="shared" si="3"/>
        <v>4147641</v>
      </c>
    </row>
    <row r="36" spans="1:12" s="2" customFormat="1" ht="26.25" customHeight="1" x14ac:dyDescent="0.2">
      <c r="A36" s="13"/>
      <c r="B36" s="13"/>
      <c r="C36" s="14" t="s">
        <v>40</v>
      </c>
      <c r="D36" s="15">
        <v>6598824</v>
      </c>
      <c r="E36" s="15">
        <v>1606214</v>
      </c>
      <c r="F36" s="15">
        <f t="shared" si="5"/>
        <v>8205038</v>
      </c>
      <c r="G36" s="15">
        <v>5879707</v>
      </c>
      <c r="H36" s="15">
        <v>5846145</v>
      </c>
      <c r="I36" s="15">
        <f t="shared" si="3"/>
        <v>2325331</v>
      </c>
    </row>
    <row r="37" spans="1:12" s="2" customFormat="1" ht="26.25" customHeight="1" x14ac:dyDescent="0.2">
      <c r="A37" s="13"/>
      <c r="B37" s="13"/>
      <c r="C37" s="14" t="s">
        <v>41</v>
      </c>
      <c r="D37" s="15">
        <v>5708566</v>
      </c>
      <c r="E37" s="15">
        <v>161123</v>
      </c>
      <c r="F37" s="15">
        <f t="shared" si="5"/>
        <v>5869689</v>
      </c>
      <c r="G37" s="15">
        <v>3994126</v>
      </c>
      <c r="H37" s="15">
        <v>3994126</v>
      </c>
      <c r="I37" s="15">
        <f t="shared" si="3"/>
        <v>1875563</v>
      </c>
      <c r="L37" s="26"/>
    </row>
    <row r="38" spans="1:12" s="2" customFormat="1" ht="12.75" customHeight="1" x14ac:dyDescent="0.2">
      <c r="A38" s="13"/>
      <c r="B38" s="13"/>
      <c r="C38" s="14" t="s">
        <v>42</v>
      </c>
      <c r="D38" s="15">
        <v>27844773</v>
      </c>
      <c r="E38" s="15">
        <v>22973444</v>
      </c>
      <c r="F38" s="15">
        <f t="shared" si="5"/>
        <v>50818217</v>
      </c>
      <c r="G38" s="15">
        <v>41747652</v>
      </c>
      <c r="H38" s="15">
        <v>39911033</v>
      </c>
      <c r="I38" s="15">
        <f t="shared" si="3"/>
        <v>9070565</v>
      </c>
    </row>
    <row r="39" spans="1:12" s="2" customFormat="1" ht="12.75" customHeight="1" x14ac:dyDescent="0.2">
      <c r="A39" s="13"/>
      <c r="B39" s="13"/>
      <c r="C39" s="14" t="s">
        <v>43</v>
      </c>
      <c r="D39" s="15">
        <v>0</v>
      </c>
      <c r="E39" s="15">
        <v>1170994</v>
      </c>
      <c r="F39" s="15">
        <f t="shared" si="5"/>
        <v>1170994</v>
      </c>
      <c r="G39" s="15">
        <v>1170994</v>
      </c>
      <c r="H39" s="15">
        <v>1170994</v>
      </c>
      <c r="I39" s="15">
        <f t="shared" si="3"/>
        <v>0</v>
      </c>
    </row>
    <row r="40" spans="1:12" s="2" customFormat="1" ht="12.75" customHeight="1" x14ac:dyDescent="0.2">
      <c r="A40" s="13"/>
      <c r="B40" s="13"/>
      <c r="C40" s="14" t="s">
        <v>44</v>
      </c>
      <c r="D40" s="15">
        <v>2953344</v>
      </c>
      <c r="E40" s="15">
        <v>0</v>
      </c>
      <c r="F40" s="15">
        <f t="shared" si="5"/>
        <v>2953344</v>
      </c>
      <c r="G40" s="15">
        <v>1949125</v>
      </c>
      <c r="H40" s="15">
        <v>1749125</v>
      </c>
      <c r="I40" s="15">
        <f t="shared" si="3"/>
        <v>1004219</v>
      </c>
    </row>
    <row r="41" spans="1:12" s="2" customFormat="1" ht="12.75" customHeight="1" x14ac:dyDescent="0.2">
      <c r="A41" s="13"/>
      <c r="B41" s="13"/>
      <c r="C41" s="14" t="s">
        <v>45</v>
      </c>
      <c r="D41" s="15">
        <v>724443843</v>
      </c>
      <c r="E41" s="15">
        <v>0</v>
      </c>
      <c r="F41" s="15">
        <f t="shared" si="5"/>
        <v>724443843</v>
      </c>
      <c r="G41" s="15">
        <v>713205822</v>
      </c>
      <c r="H41" s="15">
        <v>713205822</v>
      </c>
      <c r="I41" s="15">
        <f t="shared" si="3"/>
        <v>11238021</v>
      </c>
    </row>
    <row r="42" spans="1:12" s="2" customFormat="1" ht="12.75" customHeight="1" x14ac:dyDescent="0.2">
      <c r="A42" s="13"/>
      <c r="B42" s="13"/>
      <c r="C42" s="14" t="s">
        <v>46</v>
      </c>
      <c r="D42" s="15">
        <v>1415845804</v>
      </c>
      <c r="E42" s="15">
        <v>2884043900</v>
      </c>
      <c r="F42" s="15">
        <f t="shared" si="5"/>
        <v>4299889704</v>
      </c>
      <c r="G42" s="15">
        <v>4299889704</v>
      </c>
      <c r="H42" s="15">
        <v>4299889704</v>
      </c>
      <c r="I42" s="15">
        <f t="shared" si="3"/>
        <v>0</v>
      </c>
    </row>
    <row r="43" spans="1:12" s="25" customFormat="1" ht="13.5" customHeight="1" x14ac:dyDescent="0.2">
      <c r="A43" s="33"/>
      <c r="B43" s="33"/>
      <c r="C43" s="14" t="s">
        <v>47</v>
      </c>
      <c r="D43" s="15">
        <v>9217026284</v>
      </c>
      <c r="E43" s="15">
        <v>304965963</v>
      </c>
      <c r="F43" s="15">
        <f t="shared" si="5"/>
        <v>9521992247</v>
      </c>
      <c r="G43" s="15">
        <v>7841798929</v>
      </c>
      <c r="H43" s="15">
        <v>7761652110</v>
      </c>
      <c r="I43" s="15">
        <f t="shared" si="3"/>
        <v>1680193318</v>
      </c>
    </row>
    <row r="44" spans="1:12" s="2" customFormat="1" ht="12.75" customHeight="1" x14ac:dyDescent="0.2">
      <c r="A44" s="13"/>
      <c r="B44" s="13"/>
      <c r="C44" s="14" t="s">
        <v>48</v>
      </c>
      <c r="D44" s="15">
        <v>9577177810</v>
      </c>
      <c r="E44" s="15">
        <v>-3126652135</v>
      </c>
      <c r="F44" s="15">
        <f t="shared" si="5"/>
        <v>6450525675</v>
      </c>
      <c r="G44" s="15">
        <v>0</v>
      </c>
      <c r="H44" s="15">
        <v>0</v>
      </c>
      <c r="I44" s="15">
        <f t="shared" si="3"/>
        <v>6450525675</v>
      </c>
    </row>
    <row r="45" spans="1:12" s="25" customFormat="1" ht="12.75" customHeight="1" x14ac:dyDescent="0.2">
      <c r="A45" s="21"/>
      <c r="B45" s="21"/>
      <c r="C45" s="21" t="s">
        <v>49</v>
      </c>
      <c r="D45" s="22">
        <f>SUM(D46:D47)</f>
        <v>517307114</v>
      </c>
      <c r="E45" s="22">
        <f>SUM(E46:E47)</f>
        <v>67216062</v>
      </c>
      <c r="F45" s="22">
        <f t="shared" ref="F45:G45" si="6">SUM(F46:F47)</f>
        <v>584523176</v>
      </c>
      <c r="G45" s="22">
        <f t="shared" si="6"/>
        <v>391885479</v>
      </c>
      <c r="H45" s="22">
        <f>SUM(H46:H47)</f>
        <v>385170437</v>
      </c>
      <c r="I45" s="22">
        <f t="shared" si="3"/>
        <v>192637697</v>
      </c>
      <c r="J45" s="23"/>
      <c r="K45" s="24"/>
    </row>
    <row r="46" spans="1:12" s="25" customFormat="1" ht="12.75" customHeight="1" x14ac:dyDescent="0.2">
      <c r="A46" s="33"/>
      <c r="B46" s="33"/>
      <c r="C46" s="14" t="s">
        <v>50</v>
      </c>
      <c r="D46" s="15">
        <v>289092101</v>
      </c>
      <c r="E46" s="15">
        <v>50240506</v>
      </c>
      <c r="F46" s="15">
        <f>D46+E46</f>
        <v>339332607</v>
      </c>
      <c r="G46" s="15">
        <v>240288164</v>
      </c>
      <c r="H46" s="15">
        <v>235293349</v>
      </c>
      <c r="I46" s="15">
        <f t="shared" si="3"/>
        <v>99044443</v>
      </c>
    </row>
    <row r="47" spans="1:12" s="25" customFormat="1" ht="12.75" customHeight="1" x14ac:dyDescent="0.2">
      <c r="A47" s="33"/>
      <c r="B47" s="33"/>
      <c r="C47" s="14" t="s">
        <v>51</v>
      </c>
      <c r="D47" s="15">
        <v>228215013</v>
      </c>
      <c r="E47" s="15">
        <v>16975556</v>
      </c>
      <c r="F47" s="15">
        <f>D47+E47</f>
        <v>245190569</v>
      </c>
      <c r="G47" s="15">
        <v>151597315</v>
      </c>
      <c r="H47" s="15">
        <v>149877088</v>
      </c>
      <c r="I47" s="15">
        <f t="shared" si="3"/>
        <v>93593254</v>
      </c>
    </row>
    <row r="48" spans="1:12" s="25" customFormat="1" ht="12.75" customHeight="1" x14ac:dyDescent="0.2">
      <c r="A48" s="21"/>
      <c r="B48" s="21"/>
      <c r="C48" s="21" t="s">
        <v>52</v>
      </c>
      <c r="D48" s="22">
        <f>SUM(D49:D50)</f>
        <v>1199267022</v>
      </c>
      <c r="E48" s="22">
        <f>SUM(E49:E50)</f>
        <v>67340060</v>
      </c>
      <c r="F48" s="22">
        <f>SUM(F49:F50)</f>
        <v>1266607082</v>
      </c>
      <c r="G48" s="22">
        <f>SUM(G49:G50)</f>
        <v>807745697</v>
      </c>
      <c r="H48" s="22">
        <f>SUM(H49:H50)</f>
        <v>753813001</v>
      </c>
      <c r="I48" s="22">
        <f>F48-G48</f>
        <v>458861385</v>
      </c>
      <c r="J48" s="23"/>
      <c r="K48" s="24"/>
    </row>
    <row r="49" spans="1:11" s="25" customFormat="1" ht="12.75" customHeight="1" x14ac:dyDescent="0.2">
      <c r="A49" s="13"/>
      <c r="B49" s="13"/>
      <c r="C49" s="14" t="s">
        <v>53</v>
      </c>
      <c r="D49" s="15">
        <v>1147957699</v>
      </c>
      <c r="E49" s="15">
        <v>65726005</v>
      </c>
      <c r="F49" s="15">
        <f>D49+E49</f>
        <v>1213683704</v>
      </c>
      <c r="G49" s="15">
        <v>773278254</v>
      </c>
      <c r="H49" s="15">
        <v>721032678</v>
      </c>
      <c r="I49" s="15">
        <f t="shared" si="3"/>
        <v>440405450</v>
      </c>
    </row>
    <row r="50" spans="1:11" s="25" customFormat="1" ht="12.75" customHeight="1" x14ac:dyDescent="0.2">
      <c r="A50" s="13"/>
      <c r="B50" s="13"/>
      <c r="C50" s="14" t="s">
        <v>54</v>
      </c>
      <c r="D50" s="15">
        <v>51309323</v>
      </c>
      <c r="E50" s="15">
        <v>1614055</v>
      </c>
      <c r="F50" s="15">
        <f>D50+E50</f>
        <v>52923378</v>
      </c>
      <c r="G50" s="15">
        <v>34467443</v>
      </c>
      <c r="H50" s="15">
        <v>32780323</v>
      </c>
      <c r="I50" s="15">
        <f t="shared" si="3"/>
        <v>18455935</v>
      </c>
    </row>
    <row r="51" spans="1:11" s="25" customFormat="1" ht="12.75" customHeight="1" x14ac:dyDescent="0.2">
      <c r="A51" s="21"/>
      <c r="B51" s="21"/>
      <c r="C51" s="21" t="s">
        <v>55</v>
      </c>
      <c r="D51" s="22">
        <f>SUM(D52:D57)</f>
        <v>2257622869</v>
      </c>
      <c r="E51" s="22">
        <f>SUM(E52:E57)</f>
        <v>1131989991</v>
      </c>
      <c r="F51" s="22">
        <f>SUM(F52:F57)</f>
        <v>3389612860</v>
      </c>
      <c r="G51" s="22">
        <f>SUM(G52:G57)</f>
        <v>2395247190</v>
      </c>
      <c r="H51" s="22">
        <f>SUM(H52:H57)</f>
        <v>2305510052</v>
      </c>
      <c r="I51" s="22">
        <f>F51-G51</f>
        <v>994365670</v>
      </c>
      <c r="J51" s="23"/>
      <c r="K51" s="24"/>
    </row>
    <row r="52" spans="1:11" s="2" customFormat="1" ht="26.25" customHeight="1" x14ac:dyDescent="0.2">
      <c r="A52" s="13"/>
      <c r="B52" s="13"/>
      <c r="C52" s="14" t="s">
        <v>56</v>
      </c>
      <c r="D52" s="15">
        <v>300824389</v>
      </c>
      <c r="E52" s="15">
        <v>48048142</v>
      </c>
      <c r="F52" s="15">
        <f t="shared" ref="F52:F56" si="7">D52+E52</f>
        <v>348872531</v>
      </c>
      <c r="G52" s="15">
        <v>231342089</v>
      </c>
      <c r="H52" s="15">
        <v>216367987</v>
      </c>
      <c r="I52" s="15">
        <f t="shared" si="3"/>
        <v>117530442</v>
      </c>
    </row>
    <row r="53" spans="1:11" s="25" customFormat="1" ht="12.75" customHeight="1" x14ac:dyDescent="0.2">
      <c r="A53" s="13"/>
      <c r="B53" s="13"/>
      <c r="C53" s="14" t="s">
        <v>57</v>
      </c>
      <c r="D53" s="15">
        <v>52396820</v>
      </c>
      <c r="E53" s="15">
        <v>1391123</v>
      </c>
      <c r="F53" s="15">
        <f t="shared" si="7"/>
        <v>53787943</v>
      </c>
      <c r="G53" s="15">
        <v>35706022</v>
      </c>
      <c r="H53" s="15">
        <v>34072886</v>
      </c>
      <c r="I53" s="15">
        <f t="shared" si="3"/>
        <v>18081921</v>
      </c>
    </row>
    <row r="54" spans="1:11" s="2" customFormat="1" ht="12.75" customHeight="1" x14ac:dyDescent="0.2">
      <c r="A54" s="13"/>
      <c r="B54" s="13"/>
      <c r="C54" s="14" t="s">
        <v>58</v>
      </c>
      <c r="D54" s="15">
        <v>1271481011</v>
      </c>
      <c r="E54" s="15">
        <v>170702961</v>
      </c>
      <c r="F54" s="15">
        <f t="shared" si="7"/>
        <v>1442183972</v>
      </c>
      <c r="G54" s="15">
        <v>933223501</v>
      </c>
      <c r="H54" s="15">
        <v>861090904</v>
      </c>
      <c r="I54" s="15">
        <f t="shared" si="3"/>
        <v>508960471</v>
      </c>
    </row>
    <row r="55" spans="1:11" s="2" customFormat="1" ht="12.75" customHeight="1" x14ac:dyDescent="0.2">
      <c r="A55" s="13"/>
      <c r="B55" s="13"/>
      <c r="C55" s="14" t="s">
        <v>59</v>
      </c>
      <c r="D55" s="15">
        <v>35368446</v>
      </c>
      <c r="E55" s="15">
        <v>17700451</v>
      </c>
      <c r="F55" s="15">
        <f t="shared" si="7"/>
        <v>53068897</v>
      </c>
      <c r="G55" s="15">
        <v>33685299</v>
      </c>
      <c r="H55" s="15">
        <v>32819814</v>
      </c>
      <c r="I55" s="15">
        <f t="shared" si="3"/>
        <v>19383598</v>
      </c>
    </row>
    <row r="56" spans="1:11" s="2" customFormat="1" ht="38.25" customHeight="1" x14ac:dyDescent="0.2">
      <c r="A56" s="13"/>
      <c r="B56" s="13"/>
      <c r="C56" s="14" t="s">
        <v>60</v>
      </c>
      <c r="D56" s="15">
        <v>13283796</v>
      </c>
      <c r="E56" s="15">
        <v>3212358</v>
      </c>
      <c r="F56" s="15">
        <f t="shared" si="7"/>
        <v>16496154</v>
      </c>
      <c r="G56" s="15">
        <v>11660552</v>
      </c>
      <c r="H56" s="15">
        <v>11528734</v>
      </c>
      <c r="I56" s="15">
        <f>F56-G56</f>
        <v>4835602</v>
      </c>
    </row>
    <row r="57" spans="1:11" s="2" customFormat="1" ht="12.75" customHeight="1" x14ac:dyDescent="0.2">
      <c r="A57" s="13"/>
      <c r="B57" s="13"/>
      <c r="C57" s="14" t="s">
        <v>61</v>
      </c>
      <c r="D57" s="15">
        <v>584268407</v>
      </c>
      <c r="E57" s="15">
        <v>890934956</v>
      </c>
      <c r="F57" s="15">
        <f>D57+E57</f>
        <v>1475203363</v>
      </c>
      <c r="G57" s="15">
        <v>1149629727</v>
      </c>
      <c r="H57" s="15">
        <v>1149629727</v>
      </c>
      <c r="I57" s="15">
        <f t="shared" si="3"/>
        <v>325573636</v>
      </c>
    </row>
    <row r="58" spans="1:11" s="2" customFormat="1" ht="6" customHeight="1" x14ac:dyDescent="0.2">
      <c r="A58" s="34"/>
      <c r="B58" s="34"/>
      <c r="C58" s="35"/>
      <c r="D58" s="36"/>
      <c r="E58" s="36"/>
      <c r="F58" s="37"/>
      <c r="G58" s="36"/>
      <c r="H58" s="36"/>
      <c r="I58" s="36"/>
    </row>
    <row r="59" spans="1:11" s="20" customFormat="1" ht="15.95" customHeight="1" thickBot="1" x14ac:dyDescent="0.25">
      <c r="A59" s="16" t="s">
        <v>62</v>
      </c>
      <c r="B59" s="16"/>
      <c r="C59" s="16"/>
      <c r="D59" s="17">
        <f t="shared" ref="D59:I59" si="8">SUM(D60,D94,D97,D100)</f>
        <v>45691377708</v>
      </c>
      <c r="E59" s="17">
        <f t="shared" si="8"/>
        <v>3917265686</v>
      </c>
      <c r="F59" s="17">
        <f t="shared" si="8"/>
        <v>49608643394</v>
      </c>
      <c r="G59" s="17">
        <f t="shared" si="8"/>
        <v>34801469658</v>
      </c>
      <c r="H59" s="17">
        <f t="shared" si="8"/>
        <v>34693035655</v>
      </c>
      <c r="I59" s="17">
        <f t="shared" si="8"/>
        <v>14807173736</v>
      </c>
      <c r="J59" s="18"/>
      <c r="K59" s="19"/>
    </row>
    <row r="60" spans="1:11" s="25" customFormat="1" ht="12.75" customHeight="1" thickTop="1" x14ac:dyDescent="0.2">
      <c r="A60" s="21"/>
      <c r="B60" s="21"/>
      <c r="C60" s="21" t="s">
        <v>15</v>
      </c>
      <c r="D60" s="22">
        <f>SUM(D61:D74,D77:D93)</f>
        <v>44413208237</v>
      </c>
      <c r="E60" s="22">
        <f t="shared" ref="E60:I60" si="9">SUM(E61:E74,E77:E93)</f>
        <v>3764982451</v>
      </c>
      <c r="F60" s="22">
        <f t="shared" si="9"/>
        <v>48178190688</v>
      </c>
      <c r="G60" s="22">
        <f t="shared" si="9"/>
        <v>33898713437</v>
      </c>
      <c r="H60" s="22">
        <f t="shared" si="9"/>
        <v>33790357265</v>
      </c>
      <c r="I60" s="22">
        <f t="shared" si="9"/>
        <v>14279477251</v>
      </c>
      <c r="J60" s="23"/>
      <c r="K60" s="24"/>
    </row>
    <row r="61" spans="1:11" s="2" customFormat="1" ht="12.75" customHeight="1" x14ac:dyDescent="0.2">
      <c r="A61" s="13"/>
      <c r="B61" s="13"/>
      <c r="C61" s="14" t="s">
        <v>16</v>
      </c>
      <c r="D61" s="15">
        <v>0</v>
      </c>
      <c r="E61" s="15">
        <v>0</v>
      </c>
      <c r="F61" s="15">
        <f t="shared" ref="F61:F73" si="10">D61+E61</f>
        <v>0</v>
      </c>
      <c r="G61" s="15">
        <v>0</v>
      </c>
      <c r="H61" s="15">
        <v>0</v>
      </c>
      <c r="I61" s="15">
        <f t="shared" ref="I61:I96" si="11">F61-G61</f>
        <v>0</v>
      </c>
      <c r="K61" s="26"/>
    </row>
    <row r="62" spans="1:11" s="2" customFormat="1" ht="12.75" customHeight="1" x14ac:dyDescent="0.2">
      <c r="A62" s="38"/>
      <c r="B62" s="38"/>
      <c r="C62" s="39" t="s">
        <v>17</v>
      </c>
      <c r="D62" s="40">
        <v>1888252</v>
      </c>
      <c r="E62" s="40">
        <v>17260027</v>
      </c>
      <c r="F62" s="40">
        <f t="shared" si="10"/>
        <v>19148279</v>
      </c>
      <c r="G62" s="40">
        <v>9148573</v>
      </c>
      <c r="H62" s="40">
        <v>9148573</v>
      </c>
      <c r="I62" s="40">
        <f t="shared" si="11"/>
        <v>9999706</v>
      </c>
    </row>
    <row r="63" spans="1:11" s="2" customFormat="1" ht="12.75" customHeight="1" x14ac:dyDescent="0.2">
      <c r="A63" s="13"/>
      <c r="B63" s="13"/>
      <c r="C63" s="14" t="s">
        <v>18</v>
      </c>
      <c r="D63" s="15">
        <v>0</v>
      </c>
      <c r="E63" s="15">
        <v>3078250</v>
      </c>
      <c r="F63" s="15">
        <f t="shared" si="10"/>
        <v>3078250</v>
      </c>
      <c r="G63" s="15">
        <v>2000000</v>
      </c>
      <c r="H63" s="15">
        <v>0</v>
      </c>
      <c r="I63" s="15">
        <f t="shared" si="11"/>
        <v>1078250</v>
      </c>
    </row>
    <row r="64" spans="1:11" s="2" customFormat="1" ht="12.75" customHeight="1" x14ac:dyDescent="0.2">
      <c r="A64" s="13"/>
      <c r="B64" s="13"/>
      <c r="C64" s="14" t="s">
        <v>19</v>
      </c>
      <c r="D64" s="15">
        <v>0</v>
      </c>
      <c r="E64" s="15">
        <v>4296</v>
      </c>
      <c r="F64" s="15">
        <f t="shared" si="10"/>
        <v>4296</v>
      </c>
      <c r="G64" s="15">
        <v>0</v>
      </c>
      <c r="H64" s="15">
        <v>0</v>
      </c>
      <c r="I64" s="15">
        <f t="shared" si="11"/>
        <v>4296</v>
      </c>
    </row>
    <row r="65" spans="1:10" s="2" customFormat="1" ht="12.75" customHeight="1" x14ac:dyDescent="0.2">
      <c r="A65" s="27"/>
      <c r="B65" s="27"/>
      <c r="C65" s="14" t="s">
        <v>20</v>
      </c>
      <c r="D65" s="15">
        <v>0</v>
      </c>
      <c r="E65" s="15">
        <v>39342842</v>
      </c>
      <c r="F65" s="15">
        <f t="shared" si="10"/>
        <v>39342842</v>
      </c>
      <c r="G65" s="15">
        <v>17426367</v>
      </c>
      <c r="H65" s="15">
        <v>17426367</v>
      </c>
      <c r="I65" s="15">
        <f t="shared" si="11"/>
        <v>21916475</v>
      </c>
      <c r="J65" s="41"/>
    </row>
    <row r="66" spans="1:10" s="2" customFormat="1" ht="12.75" customHeight="1" x14ac:dyDescent="0.2">
      <c r="A66" s="13"/>
      <c r="B66" s="13"/>
      <c r="C66" s="14" t="s">
        <v>21</v>
      </c>
      <c r="D66" s="15">
        <v>0</v>
      </c>
      <c r="E66" s="15">
        <v>0</v>
      </c>
      <c r="F66" s="15">
        <f t="shared" si="10"/>
        <v>0</v>
      </c>
      <c r="G66" s="15">
        <v>0</v>
      </c>
      <c r="H66" s="15">
        <v>0</v>
      </c>
      <c r="I66" s="15">
        <f t="shared" si="11"/>
        <v>0</v>
      </c>
      <c r="J66" s="41"/>
    </row>
    <row r="67" spans="1:10" s="2" customFormat="1" ht="12.75" customHeight="1" x14ac:dyDescent="0.2">
      <c r="A67" s="13"/>
      <c r="B67" s="13"/>
      <c r="C67" s="14" t="s">
        <v>22</v>
      </c>
      <c r="D67" s="15">
        <v>3056753931</v>
      </c>
      <c r="E67" s="15">
        <v>48939142</v>
      </c>
      <c r="F67" s="15">
        <f t="shared" si="10"/>
        <v>3105693073</v>
      </c>
      <c r="G67" s="15">
        <v>887758178</v>
      </c>
      <c r="H67" s="15">
        <v>886166832</v>
      </c>
      <c r="I67" s="15">
        <f t="shared" si="11"/>
        <v>2217934895</v>
      </c>
      <c r="J67" s="41"/>
    </row>
    <row r="68" spans="1:10" s="2" customFormat="1" ht="12.75" customHeight="1" x14ac:dyDescent="0.2">
      <c r="A68" s="13"/>
      <c r="B68" s="13"/>
      <c r="C68" s="14" t="s">
        <v>23</v>
      </c>
      <c r="D68" s="15">
        <v>0</v>
      </c>
      <c r="E68" s="15">
        <v>0</v>
      </c>
      <c r="F68" s="15">
        <f t="shared" si="10"/>
        <v>0</v>
      </c>
      <c r="G68" s="15">
        <v>0</v>
      </c>
      <c r="H68" s="15">
        <v>0</v>
      </c>
      <c r="I68" s="15">
        <f t="shared" si="11"/>
        <v>0</v>
      </c>
      <c r="J68" s="41"/>
    </row>
    <row r="69" spans="1:10" s="2" customFormat="1" ht="12.75" customHeight="1" x14ac:dyDescent="0.2">
      <c r="A69" s="42"/>
      <c r="B69" s="42"/>
      <c r="C69" s="43" t="s">
        <v>24</v>
      </c>
      <c r="D69" s="24">
        <v>0</v>
      </c>
      <c r="E69" s="24">
        <v>7468928</v>
      </c>
      <c r="F69" s="24">
        <f t="shared" si="10"/>
        <v>7468928</v>
      </c>
      <c r="G69" s="24">
        <v>7468928</v>
      </c>
      <c r="H69" s="24">
        <v>7468928</v>
      </c>
      <c r="I69" s="24">
        <f t="shared" si="11"/>
        <v>0</v>
      </c>
    </row>
    <row r="70" spans="1:10" s="2" customFormat="1" ht="12.75" customHeight="1" x14ac:dyDescent="0.2">
      <c r="A70" s="42"/>
      <c r="B70" s="42"/>
      <c r="C70" s="43" t="s">
        <v>25</v>
      </c>
      <c r="D70" s="24">
        <v>0</v>
      </c>
      <c r="E70" s="24">
        <v>20761216</v>
      </c>
      <c r="F70" s="24">
        <f t="shared" si="10"/>
        <v>20761216</v>
      </c>
      <c r="G70" s="24">
        <v>20761216</v>
      </c>
      <c r="H70" s="24">
        <v>20761216</v>
      </c>
      <c r="I70" s="24">
        <f t="shared" si="11"/>
        <v>0</v>
      </c>
    </row>
    <row r="71" spans="1:10" s="2" customFormat="1" ht="12.75" customHeight="1" x14ac:dyDescent="0.2">
      <c r="A71" s="42"/>
      <c r="B71" s="42"/>
      <c r="C71" s="43" t="s">
        <v>26</v>
      </c>
      <c r="D71" s="24">
        <v>0</v>
      </c>
      <c r="E71" s="24">
        <v>0</v>
      </c>
      <c r="F71" s="24">
        <f t="shared" si="10"/>
        <v>0</v>
      </c>
      <c r="G71" s="24">
        <v>0</v>
      </c>
      <c r="H71" s="24">
        <v>0</v>
      </c>
      <c r="I71" s="24">
        <f t="shared" si="11"/>
        <v>0</v>
      </c>
    </row>
    <row r="72" spans="1:10" s="2" customFormat="1" ht="12.75" customHeight="1" x14ac:dyDescent="0.2">
      <c r="A72" s="42"/>
      <c r="B72" s="42"/>
      <c r="C72" s="43" t="s">
        <v>27</v>
      </c>
      <c r="D72" s="24">
        <v>0</v>
      </c>
      <c r="E72" s="24">
        <v>1496705</v>
      </c>
      <c r="F72" s="24">
        <f t="shared" si="10"/>
        <v>1496705</v>
      </c>
      <c r="G72" s="24">
        <v>1496705</v>
      </c>
      <c r="H72" s="24">
        <v>1496705</v>
      </c>
      <c r="I72" s="24">
        <f t="shared" si="11"/>
        <v>0</v>
      </c>
    </row>
    <row r="73" spans="1:10" s="2" customFormat="1" ht="26.25" customHeight="1" x14ac:dyDescent="0.2">
      <c r="A73" s="42"/>
      <c r="B73" s="42"/>
      <c r="C73" s="43" t="s">
        <v>28</v>
      </c>
      <c r="D73" s="24">
        <v>0</v>
      </c>
      <c r="E73" s="24">
        <v>686351</v>
      </c>
      <c r="F73" s="24">
        <f t="shared" si="10"/>
        <v>686351</v>
      </c>
      <c r="G73" s="24">
        <v>572951</v>
      </c>
      <c r="H73" s="24">
        <v>572951</v>
      </c>
      <c r="I73" s="24">
        <f t="shared" si="11"/>
        <v>113400</v>
      </c>
    </row>
    <row r="74" spans="1:10" s="28" customFormat="1" ht="12.75" customHeight="1" x14ac:dyDescent="0.2">
      <c r="A74" s="42"/>
      <c r="B74" s="42"/>
      <c r="C74" s="43" t="s">
        <v>29</v>
      </c>
      <c r="D74" s="24">
        <f>SUM(D75:D76)</f>
        <v>22902371163</v>
      </c>
      <c r="E74" s="24">
        <f>SUM(E75:E76)</f>
        <v>148897227</v>
      </c>
      <c r="F74" s="24">
        <f>SUM(F75:F76)</f>
        <v>23051268390</v>
      </c>
      <c r="G74" s="24">
        <f t="shared" ref="G74" si="12">SUM(G75:G76)</f>
        <v>14590459039</v>
      </c>
      <c r="H74" s="24">
        <f>SUM(H75:H76)</f>
        <v>14512934155</v>
      </c>
      <c r="I74" s="24">
        <f t="shared" si="11"/>
        <v>8460809351</v>
      </c>
    </row>
    <row r="75" spans="1:10" s="32" customFormat="1" ht="12" customHeight="1" x14ac:dyDescent="0.2">
      <c r="A75" s="44"/>
      <c r="B75" s="44"/>
      <c r="C75" s="45" t="s">
        <v>30</v>
      </c>
      <c r="D75" s="46">
        <v>3082316942</v>
      </c>
      <c r="E75" s="46">
        <v>116725930</v>
      </c>
      <c r="F75" s="46">
        <f t="shared" ref="F75:F93" si="13">D75+E75</f>
        <v>3199042872</v>
      </c>
      <c r="G75" s="46">
        <v>2299300337</v>
      </c>
      <c r="H75" s="46">
        <v>2222671941</v>
      </c>
      <c r="I75" s="46">
        <f t="shared" si="11"/>
        <v>899742535</v>
      </c>
    </row>
    <row r="76" spans="1:10" s="32" customFormat="1" ht="12" customHeight="1" x14ac:dyDescent="0.2">
      <c r="A76" s="44"/>
      <c r="B76" s="44"/>
      <c r="C76" s="45" t="s">
        <v>31</v>
      </c>
      <c r="D76" s="46">
        <v>19820054221</v>
      </c>
      <c r="E76" s="46">
        <v>32171297</v>
      </c>
      <c r="F76" s="46">
        <f t="shared" si="13"/>
        <v>19852225518</v>
      </c>
      <c r="G76" s="46">
        <v>12291158702</v>
      </c>
      <c r="H76" s="46">
        <v>12290262214</v>
      </c>
      <c r="I76" s="46">
        <f t="shared" si="11"/>
        <v>7561066816</v>
      </c>
    </row>
    <row r="77" spans="1:10" s="2" customFormat="1" ht="26.25" customHeight="1" x14ac:dyDescent="0.2">
      <c r="A77" s="42"/>
      <c r="B77" s="42"/>
      <c r="C77" s="43" t="s">
        <v>32</v>
      </c>
      <c r="D77" s="24">
        <v>56352049</v>
      </c>
      <c r="E77" s="24">
        <v>23155840</v>
      </c>
      <c r="F77" s="24">
        <f t="shared" si="13"/>
        <v>79507889</v>
      </c>
      <c r="G77" s="24">
        <v>44671106</v>
      </c>
      <c r="H77" s="24">
        <v>44671106</v>
      </c>
      <c r="I77" s="24">
        <f t="shared" si="11"/>
        <v>34836783</v>
      </c>
    </row>
    <row r="78" spans="1:10" s="2" customFormat="1" ht="12.75" customHeight="1" x14ac:dyDescent="0.2">
      <c r="A78" s="42"/>
      <c r="B78" s="42"/>
      <c r="C78" s="43" t="s">
        <v>33</v>
      </c>
      <c r="D78" s="24">
        <v>0</v>
      </c>
      <c r="E78" s="24">
        <v>0</v>
      </c>
      <c r="F78" s="24">
        <f t="shared" si="13"/>
        <v>0</v>
      </c>
      <c r="G78" s="24">
        <v>0</v>
      </c>
      <c r="H78" s="24">
        <v>0</v>
      </c>
      <c r="I78" s="24">
        <f t="shared" si="11"/>
        <v>0</v>
      </c>
    </row>
    <row r="79" spans="1:10" s="2" customFormat="1" ht="12.75" customHeight="1" x14ac:dyDescent="0.2">
      <c r="A79" s="42"/>
      <c r="B79" s="42"/>
      <c r="C79" s="43" t="s">
        <v>34</v>
      </c>
      <c r="D79" s="24">
        <v>0</v>
      </c>
      <c r="E79" s="24">
        <v>12980808</v>
      </c>
      <c r="F79" s="24">
        <f t="shared" si="13"/>
        <v>12980808</v>
      </c>
      <c r="G79" s="24">
        <v>105999</v>
      </c>
      <c r="H79" s="24">
        <v>101775</v>
      </c>
      <c r="I79" s="24">
        <f t="shared" si="11"/>
        <v>12874809</v>
      </c>
    </row>
    <row r="80" spans="1:10" s="2" customFormat="1" ht="12.75" customHeight="1" x14ac:dyDescent="0.2">
      <c r="A80" s="42"/>
      <c r="B80" s="42"/>
      <c r="C80" s="43" t="s">
        <v>35</v>
      </c>
      <c r="D80" s="24">
        <v>0</v>
      </c>
      <c r="E80" s="24">
        <v>0</v>
      </c>
      <c r="F80" s="24">
        <f t="shared" si="13"/>
        <v>0</v>
      </c>
      <c r="G80" s="24">
        <v>0</v>
      </c>
      <c r="H80" s="24">
        <v>0</v>
      </c>
      <c r="I80" s="24">
        <f t="shared" si="11"/>
        <v>0</v>
      </c>
    </row>
    <row r="81" spans="1:12" s="2" customFormat="1" ht="26.25" customHeight="1" x14ac:dyDescent="0.2">
      <c r="A81" s="42"/>
      <c r="B81" s="42"/>
      <c r="C81" s="43" t="s">
        <v>36</v>
      </c>
      <c r="D81" s="24">
        <v>0</v>
      </c>
      <c r="E81" s="24">
        <v>0</v>
      </c>
      <c r="F81" s="24">
        <f t="shared" si="13"/>
        <v>0</v>
      </c>
      <c r="G81" s="24">
        <v>0</v>
      </c>
      <c r="H81" s="24">
        <v>0</v>
      </c>
      <c r="I81" s="24">
        <f t="shared" si="11"/>
        <v>0</v>
      </c>
    </row>
    <row r="82" spans="1:12" s="2" customFormat="1" ht="12.75" customHeight="1" x14ac:dyDescent="0.2">
      <c r="A82" s="42"/>
      <c r="B82" s="42"/>
      <c r="C82" s="43" t="s">
        <v>37</v>
      </c>
      <c r="D82" s="24">
        <v>0</v>
      </c>
      <c r="E82" s="24">
        <v>0</v>
      </c>
      <c r="F82" s="24">
        <f t="shared" si="13"/>
        <v>0</v>
      </c>
      <c r="G82" s="24">
        <v>0</v>
      </c>
      <c r="H82" s="24">
        <v>0</v>
      </c>
      <c r="I82" s="24">
        <f t="shared" si="11"/>
        <v>0</v>
      </c>
    </row>
    <row r="83" spans="1:12" s="2" customFormat="1" ht="26.25" customHeight="1" x14ac:dyDescent="0.2">
      <c r="A83" s="42"/>
      <c r="B83" s="42"/>
      <c r="C83" s="43" t="s">
        <v>38</v>
      </c>
      <c r="D83" s="24">
        <v>0</v>
      </c>
      <c r="E83" s="24">
        <v>0</v>
      </c>
      <c r="F83" s="24">
        <f t="shared" si="13"/>
        <v>0</v>
      </c>
      <c r="G83" s="24">
        <v>0</v>
      </c>
      <c r="H83" s="24">
        <v>0</v>
      </c>
      <c r="I83" s="24">
        <f t="shared" si="11"/>
        <v>0</v>
      </c>
    </row>
    <row r="84" spans="1:12" s="2" customFormat="1" ht="12.75" customHeight="1" x14ac:dyDescent="0.2">
      <c r="A84" s="42"/>
      <c r="B84" s="42"/>
      <c r="C84" s="43" t="s">
        <v>39</v>
      </c>
      <c r="D84" s="24">
        <v>0</v>
      </c>
      <c r="E84" s="24">
        <v>0</v>
      </c>
      <c r="F84" s="24">
        <f t="shared" si="13"/>
        <v>0</v>
      </c>
      <c r="G84" s="24">
        <v>0</v>
      </c>
      <c r="H84" s="24">
        <v>0</v>
      </c>
      <c r="I84" s="24">
        <f t="shared" si="11"/>
        <v>0</v>
      </c>
    </row>
    <row r="85" spans="1:12" s="2" customFormat="1" ht="26.25" customHeight="1" x14ac:dyDescent="0.2">
      <c r="A85" s="42"/>
      <c r="B85" s="42"/>
      <c r="C85" s="43" t="s">
        <v>40</v>
      </c>
      <c r="D85" s="24">
        <v>0</v>
      </c>
      <c r="E85" s="24">
        <v>0</v>
      </c>
      <c r="F85" s="24">
        <f t="shared" si="13"/>
        <v>0</v>
      </c>
      <c r="G85" s="24">
        <v>0</v>
      </c>
      <c r="H85" s="24">
        <v>0</v>
      </c>
      <c r="I85" s="24">
        <f t="shared" si="11"/>
        <v>0</v>
      </c>
    </row>
    <row r="86" spans="1:12" s="2" customFormat="1" ht="26.25" customHeight="1" x14ac:dyDescent="0.2">
      <c r="A86" s="42"/>
      <c r="B86" s="42"/>
      <c r="C86" s="43" t="s">
        <v>41</v>
      </c>
      <c r="D86" s="24">
        <v>0</v>
      </c>
      <c r="E86" s="24">
        <v>0</v>
      </c>
      <c r="F86" s="24">
        <f t="shared" si="13"/>
        <v>0</v>
      </c>
      <c r="G86" s="24">
        <v>0</v>
      </c>
      <c r="H86" s="24">
        <v>0</v>
      </c>
      <c r="I86" s="24">
        <f t="shared" si="11"/>
        <v>0</v>
      </c>
      <c r="L86" s="26"/>
    </row>
    <row r="87" spans="1:12" s="2" customFormat="1" ht="12.75" customHeight="1" x14ac:dyDescent="0.2">
      <c r="A87" s="42"/>
      <c r="B87" s="42"/>
      <c r="C87" s="43" t="s">
        <v>42</v>
      </c>
      <c r="D87" s="24">
        <v>3296389</v>
      </c>
      <c r="E87" s="24">
        <v>703611</v>
      </c>
      <c r="F87" s="24">
        <f t="shared" si="13"/>
        <v>4000000</v>
      </c>
      <c r="G87" s="24">
        <v>2849700</v>
      </c>
      <c r="H87" s="24">
        <v>2849700</v>
      </c>
      <c r="I87" s="24">
        <f t="shared" si="11"/>
        <v>1150300</v>
      </c>
    </row>
    <row r="88" spans="1:12" s="2" customFormat="1" ht="12.75" customHeight="1" x14ac:dyDescent="0.2">
      <c r="A88" s="42"/>
      <c r="B88" s="42"/>
      <c r="C88" s="43" t="s">
        <v>43</v>
      </c>
      <c r="D88" s="24">
        <v>0</v>
      </c>
      <c r="E88" s="24">
        <v>0</v>
      </c>
      <c r="F88" s="24">
        <f t="shared" si="13"/>
        <v>0</v>
      </c>
      <c r="G88" s="24">
        <v>0</v>
      </c>
      <c r="H88" s="24">
        <v>0</v>
      </c>
      <c r="I88" s="24">
        <f t="shared" si="11"/>
        <v>0</v>
      </c>
    </row>
    <row r="89" spans="1:12" s="2" customFormat="1" ht="12.75" customHeight="1" x14ac:dyDescent="0.2">
      <c r="A89" s="42"/>
      <c r="B89" s="42"/>
      <c r="C89" s="43" t="s">
        <v>44</v>
      </c>
      <c r="D89" s="24">
        <v>0</v>
      </c>
      <c r="E89" s="24">
        <v>0</v>
      </c>
      <c r="F89" s="24">
        <f t="shared" si="13"/>
        <v>0</v>
      </c>
      <c r="G89" s="24">
        <v>0</v>
      </c>
      <c r="H89" s="24">
        <v>0</v>
      </c>
      <c r="I89" s="24">
        <f t="shared" si="11"/>
        <v>0</v>
      </c>
    </row>
    <row r="90" spans="1:12" s="2" customFormat="1" ht="12.75" customHeight="1" x14ac:dyDescent="0.2">
      <c r="A90" s="42"/>
      <c r="B90" s="42"/>
      <c r="C90" s="43" t="s">
        <v>45</v>
      </c>
      <c r="D90" s="24">
        <v>1073412537</v>
      </c>
      <c r="E90" s="24">
        <v>0</v>
      </c>
      <c r="F90" s="24">
        <f t="shared" si="13"/>
        <v>1073412537</v>
      </c>
      <c r="G90" s="24">
        <v>871174153</v>
      </c>
      <c r="H90" s="24">
        <v>871174153</v>
      </c>
      <c r="I90" s="24">
        <f t="shared" si="11"/>
        <v>202238384</v>
      </c>
    </row>
    <row r="91" spans="1:12" s="2" customFormat="1" ht="12.75" customHeight="1" x14ac:dyDescent="0.2">
      <c r="A91" s="42"/>
      <c r="B91" s="42"/>
      <c r="C91" s="43" t="s">
        <v>46</v>
      </c>
      <c r="D91" s="24">
        <v>0</v>
      </c>
      <c r="E91" s="24">
        <v>0</v>
      </c>
      <c r="F91" s="24">
        <f t="shared" si="13"/>
        <v>0</v>
      </c>
      <c r="G91" s="24">
        <v>0</v>
      </c>
      <c r="H91" s="24">
        <v>0</v>
      </c>
      <c r="I91" s="24">
        <f t="shared" si="11"/>
        <v>0</v>
      </c>
    </row>
    <row r="92" spans="1:12" s="25" customFormat="1" ht="13.5" customHeight="1" x14ac:dyDescent="0.2">
      <c r="A92" s="47"/>
      <c r="B92" s="47"/>
      <c r="C92" s="43" t="s">
        <v>47</v>
      </c>
      <c r="D92" s="24">
        <v>17282492839</v>
      </c>
      <c r="E92" s="24">
        <v>2927827093</v>
      </c>
      <c r="F92" s="24">
        <f t="shared" si="13"/>
        <v>20210319932</v>
      </c>
      <c r="G92" s="24">
        <v>17442820522</v>
      </c>
      <c r="H92" s="24">
        <v>17415584804</v>
      </c>
      <c r="I92" s="24">
        <f t="shared" si="11"/>
        <v>2767499410</v>
      </c>
    </row>
    <row r="93" spans="1:12" s="2" customFormat="1" ht="12.75" customHeight="1" x14ac:dyDescent="0.2">
      <c r="A93" s="42"/>
      <c r="B93" s="42"/>
      <c r="C93" s="43" t="s">
        <v>48</v>
      </c>
      <c r="D93" s="24">
        <v>36641077</v>
      </c>
      <c r="E93" s="24">
        <v>512380115</v>
      </c>
      <c r="F93" s="24">
        <f t="shared" si="13"/>
        <v>549021192</v>
      </c>
      <c r="G93" s="24">
        <v>0</v>
      </c>
      <c r="H93" s="24">
        <v>0</v>
      </c>
      <c r="I93" s="24">
        <f t="shared" si="11"/>
        <v>549021192</v>
      </c>
    </row>
    <row r="94" spans="1:12" s="25" customFormat="1" ht="12.75" customHeight="1" x14ac:dyDescent="0.2">
      <c r="A94" s="48"/>
      <c r="B94" s="48"/>
      <c r="C94" s="48" t="s">
        <v>49</v>
      </c>
      <c r="D94" s="49">
        <f>SUM(D95:D96)</f>
        <v>0</v>
      </c>
      <c r="E94" s="49">
        <f>SUM(E95:E96)</f>
        <v>1478950</v>
      </c>
      <c r="F94" s="49">
        <f t="shared" ref="F94:H94" si="14">SUM(F95:F96)</f>
        <v>1478950</v>
      </c>
      <c r="G94" s="49">
        <f t="shared" si="14"/>
        <v>994958</v>
      </c>
      <c r="H94" s="49">
        <f t="shared" si="14"/>
        <v>993977</v>
      </c>
      <c r="I94" s="49">
        <f t="shared" si="11"/>
        <v>483992</v>
      </c>
      <c r="J94" s="23"/>
      <c r="K94" s="24"/>
    </row>
    <row r="95" spans="1:12" x14ac:dyDescent="0.2">
      <c r="A95" s="47"/>
      <c r="B95" s="47"/>
      <c r="C95" s="43" t="s">
        <v>50</v>
      </c>
      <c r="D95" s="24">
        <v>0</v>
      </c>
      <c r="E95" s="24">
        <v>0</v>
      </c>
      <c r="F95" s="24">
        <f>D95+E95</f>
        <v>0</v>
      </c>
      <c r="G95" s="24">
        <v>0</v>
      </c>
      <c r="H95" s="24">
        <v>0</v>
      </c>
      <c r="I95" s="24">
        <f t="shared" si="11"/>
        <v>0</v>
      </c>
    </row>
    <row r="96" spans="1:12" ht="25.5" x14ac:dyDescent="0.2">
      <c r="A96" s="47"/>
      <c r="B96" s="47"/>
      <c r="C96" s="43" t="s">
        <v>51</v>
      </c>
      <c r="D96" s="24">
        <v>0</v>
      </c>
      <c r="E96" s="24">
        <v>1478950</v>
      </c>
      <c r="F96" s="24">
        <f>D96+E96</f>
        <v>1478950</v>
      </c>
      <c r="G96" s="24">
        <v>994958</v>
      </c>
      <c r="H96" s="24">
        <v>993977</v>
      </c>
      <c r="I96" s="24">
        <f t="shared" si="11"/>
        <v>483992</v>
      </c>
    </row>
    <row r="97" spans="1:11" s="25" customFormat="1" ht="12.75" customHeight="1" x14ac:dyDescent="0.2">
      <c r="A97" s="48"/>
      <c r="B97" s="48"/>
      <c r="C97" s="48" t="s">
        <v>52</v>
      </c>
      <c r="D97" s="49">
        <f>SUM(D98:D99)</f>
        <v>0</v>
      </c>
      <c r="E97" s="49">
        <f>SUM(E98:E99)</f>
        <v>0</v>
      </c>
      <c r="F97" s="49">
        <f>SUM(F98:F99)</f>
        <v>0</v>
      </c>
      <c r="G97" s="49">
        <f>SUM(G98:G99)</f>
        <v>0</v>
      </c>
      <c r="H97" s="49">
        <f>SUM(H98:H99)</f>
        <v>0</v>
      </c>
      <c r="I97" s="49">
        <f>F97-G97</f>
        <v>0</v>
      </c>
      <c r="J97" s="23"/>
      <c r="K97" s="24"/>
    </row>
    <row r="98" spans="1:11" x14ac:dyDescent="0.2">
      <c r="A98" s="42"/>
      <c r="B98" s="42"/>
      <c r="C98" s="43" t="s">
        <v>53</v>
      </c>
      <c r="D98" s="24">
        <v>0</v>
      </c>
      <c r="E98" s="24">
        <v>0</v>
      </c>
      <c r="F98" s="24">
        <f>D98+E98</f>
        <v>0</v>
      </c>
      <c r="G98" s="24">
        <v>0</v>
      </c>
      <c r="H98" s="24">
        <v>0</v>
      </c>
      <c r="I98" s="24">
        <f t="shared" ref="I98:I99" si="15">F98-G98</f>
        <v>0</v>
      </c>
    </row>
    <row r="99" spans="1:11" x14ac:dyDescent="0.2">
      <c r="A99" s="42"/>
      <c r="B99" s="42"/>
      <c r="C99" s="43" t="s">
        <v>54</v>
      </c>
      <c r="D99" s="24">
        <v>0</v>
      </c>
      <c r="E99" s="24">
        <v>0</v>
      </c>
      <c r="F99" s="24">
        <f>D99+E99</f>
        <v>0</v>
      </c>
      <c r="G99" s="24">
        <v>0</v>
      </c>
      <c r="H99" s="24">
        <v>0</v>
      </c>
      <c r="I99" s="24">
        <f t="shared" si="15"/>
        <v>0</v>
      </c>
    </row>
    <row r="100" spans="1:11" s="25" customFormat="1" ht="12.75" customHeight="1" x14ac:dyDescent="0.2">
      <c r="A100" s="48"/>
      <c r="B100" s="48"/>
      <c r="C100" s="48" t="s">
        <v>55</v>
      </c>
      <c r="D100" s="49">
        <f>SUM(D101:D106)</f>
        <v>1278169471</v>
      </c>
      <c r="E100" s="49">
        <f>SUM(E101:E106)</f>
        <v>150804285</v>
      </c>
      <c r="F100" s="49">
        <f>SUM(F101:F106)</f>
        <v>1428973756</v>
      </c>
      <c r="G100" s="49">
        <f>SUM(G101:G106)</f>
        <v>901761263</v>
      </c>
      <c r="H100" s="49">
        <f>SUM(H101:H106)</f>
        <v>901684413</v>
      </c>
      <c r="I100" s="49">
        <f>F100-G100</f>
        <v>527212493</v>
      </c>
      <c r="J100" s="23"/>
      <c r="K100" s="24"/>
    </row>
    <row r="101" spans="1:11" ht="25.5" x14ac:dyDescent="0.2">
      <c r="A101" s="42"/>
      <c r="B101" s="42"/>
      <c r="C101" s="43" t="s">
        <v>56</v>
      </c>
      <c r="D101" s="24">
        <v>0</v>
      </c>
      <c r="E101" s="24">
        <v>0</v>
      </c>
      <c r="F101" s="24">
        <f t="shared" ref="F101:F106" si="16">D101+E101</f>
        <v>0</v>
      </c>
      <c r="G101" s="24">
        <v>0</v>
      </c>
      <c r="H101" s="24">
        <v>0</v>
      </c>
      <c r="I101" s="24">
        <f t="shared" ref="I101:I106" si="17">F101-G101</f>
        <v>0</v>
      </c>
    </row>
    <row r="102" spans="1:11" x14ac:dyDescent="0.2">
      <c r="A102" s="42"/>
      <c r="B102" s="42"/>
      <c r="C102" s="43" t="s">
        <v>57</v>
      </c>
      <c r="D102" s="24">
        <v>0</v>
      </c>
      <c r="E102" s="24">
        <v>0</v>
      </c>
      <c r="F102" s="24">
        <f t="shared" si="16"/>
        <v>0</v>
      </c>
      <c r="G102" s="24">
        <v>0</v>
      </c>
      <c r="H102" s="24">
        <v>0</v>
      </c>
      <c r="I102" s="24">
        <f t="shared" si="17"/>
        <v>0</v>
      </c>
    </row>
    <row r="103" spans="1:11" x14ac:dyDescent="0.2">
      <c r="A103" s="42"/>
      <c r="B103" s="42"/>
      <c r="C103" s="43" t="s">
        <v>58</v>
      </c>
      <c r="D103" s="24">
        <v>94976855</v>
      </c>
      <c r="E103" s="24">
        <v>28866069</v>
      </c>
      <c r="F103" s="24">
        <f t="shared" si="16"/>
        <v>123842924</v>
      </c>
      <c r="G103" s="24">
        <v>26924713</v>
      </c>
      <c r="H103" s="24">
        <v>26847863</v>
      </c>
      <c r="I103" s="24">
        <f t="shared" si="17"/>
        <v>96918211</v>
      </c>
    </row>
    <row r="104" spans="1:11" x14ac:dyDescent="0.2">
      <c r="A104" s="42"/>
      <c r="B104" s="42"/>
      <c r="C104" s="43" t="s">
        <v>59</v>
      </c>
      <c r="D104" s="24">
        <v>0</v>
      </c>
      <c r="E104" s="24">
        <v>0</v>
      </c>
      <c r="F104" s="24">
        <f t="shared" si="16"/>
        <v>0</v>
      </c>
      <c r="G104" s="24">
        <v>0</v>
      </c>
      <c r="H104" s="24">
        <v>0</v>
      </c>
      <c r="I104" s="24">
        <f t="shared" si="17"/>
        <v>0</v>
      </c>
    </row>
    <row r="105" spans="1:11" ht="38.25" x14ac:dyDescent="0.2">
      <c r="A105" s="42"/>
      <c r="B105" s="42"/>
      <c r="C105" s="43" t="s">
        <v>60</v>
      </c>
      <c r="D105" s="24">
        <v>0</v>
      </c>
      <c r="E105" s="24">
        <v>0</v>
      </c>
      <c r="F105" s="24">
        <f t="shared" si="16"/>
        <v>0</v>
      </c>
      <c r="G105" s="24">
        <v>0</v>
      </c>
      <c r="H105" s="24">
        <v>0</v>
      </c>
      <c r="I105" s="24">
        <f>F105-G105</f>
        <v>0</v>
      </c>
    </row>
    <row r="106" spans="1:11" x14ac:dyDescent="0.2">
      <c r="A106" s="42"/>
      <c r="B106" s="42"/>
      <c r="C106" s="43" t="s">
        <v>61</v>
      </c>
      <c r="D106" s="24">
        <v>1183192616</v>
      </c>
      <c r="E106" s="24">
        <v>121938216</v>
      </c>
      <c r="F106" s="24">
        <f t="shared" si="16"/>
        <v>1305130832</v>
      </c>
      <c r="G106" s="24">
        <v>874836550</v>
      </c>
      <c r="H106" s="24">
        <v>874836550</v>
      </c>
      <c r="I106" s="24">
        <f t="shared" si="17"/>
        <v>430294282</v>
      </c>
    </row>
    <row r="107" spans="1:11" ht="2.1" customHeight="1" thickBot="1" x14ac:dyDescent="0.25">
      <c r="A107" s="47"/>
      <c r="B107" s="47"/>
      <c r="C107" s="43"/>
      <c r="D107" s="24"/>
      <c r="E107" s="24"/>
      <c r="F107" s="24"/>
      <c r="G107" s="24"/>
      <c r="H107" s="24"/>
      <c r="I107" s="24"/>
    </row>
    <row r="108" spans="1:11" ht="3" customHeight="1" x14ac:dyDescent="0.2">
      <c r="A108" s="50"/>
      <c r="B108" s="50"/>
      <c r="C108" s="51"/>
      <c r="D108" s="52"/>
      <c r="E108" s="52"/>
      <c r="F108" s="52"/>
      <c r="G108" s="52"/>
      <c r="H108" s="52"/>
      <c r="I108" s="52"/>
    </row>
    <row r="109" spans="1:11" s="20" customFormat="1" ht="15.95" customHeight="1" x14ac:dyDescent="0.2">
      <c r="A109" s="53" t="s">
        <v>63</v>
      </c>
      <c r="B109" s="53"/>
      <c r="C109" s="53"/>
      <c r="D109" s="54">
        <f>SUM(D59+D10)</f>
        <v>86440265678</v>
      </c>
      <c r="E109" s="54">
        <f>SUM(E59+E10)</f>
        <v>9757732588</v>
      </c>
      <c r="F109" s="54">
        <f>SUM(F59+F10)</f>
        <v>96197998266</v>
      </c>
      <c r="G109" s="54">
        <f>SUM(G59+G10)</f>
        <v>64511461029</v>
      </c>
      <c r="H109" s="54">
        <f>SUM(H59+H10)</f>
        <v>63928028160</v>
      </c>
      <c r="I109" s="54">
        <f>F109-G109</f>
        <v>31686537237</v>
      </c>
      <c r="J109" s="18"/>
      <c r="K109" s="19"/>
    </row>
    <row r="110" spans="1:11" x14ac:dyDescent="0.2">
      <c r="A110" s="55" t="s">
        <v>64</v>
      </c>
      <c r="B110" s="55"/>
      <c r="C110" s="55"/>
    </row>
    <row r="111" spans="1:11" x14ac:dyDescent="0.2">
      <c r="F111" s="57"/>
      <c r="G111" s="57"/>
      <c r="H111" s="57"/>
    </row>
    <row r="121" spans="1:10" s="61" customFormat="1" x14ac:dyDescent="0.2">
      <c r="A121" s="58"/>
      <c r="B121" s="58"/>
      <c r="C121" s="59"/>
      <c r="D121" s="60"/>
      <c r="E121" s="60"/>
      <c r="F121" s="60"/>
      <c r="G121" s="60"/>
      <c r="H121" s="60"/>
      <c r="I121" s="60"/>
      <c r="J121" s="59"/>
    </row>
    <row r="122" spans="1:10" s="61" customFormat="1" x14ac:dyDescent="0.2">
      <c r="A122" s="58"/>
      <c r="B122" s="58"/>
      <c r="C122" s="59"/>
      <c r="D122" s="60"/>
      <c r="E122" s="60"/>
      <c r="F122" s="60"/>
      <c r="G122" s="60"/>
      <c r="H122" s="60"/>
      <c r="I122" s="60"/>
      <c r="J122" s="59"/>
    </row>
    <row r="123" spans="1:10" s="65" customFormat="1" ht="12" x14ac:dyDescent="0.2">
      <c r="A123" s="62"/>
      <c r="B123" s="62"/>
      <c r="C123" s="63"/>
      <c r="D123" s="64"/>
      <c r="E123" s="64"/>
      <c r="F123" s="64"/>
      <c r="G123" s="64"/>
      <c r="H123" s="64"/>
      <c r="I123" s="64"/>
      <c r="J123" s="63"/>
    </row>
    <row r="124" spans="1:10" s="65" customFormat="1" ht="12" x14ac:dyDescent="0.2">
      <c r="A124" s="62"/>
      <c r="B124" s="62"/>
      <c r="C124" s="63"/>
      <c r="D124" s="64"/>
      <c r="E124" s="64"/>
      <c r="F124" s="64"/>
      <c r="G124" s="64"/>
      <c r="H124" s="64"/>
      <c r="I124" s="64"/>
      <c r="J124" s="63"/>
    </row>
    <row r="125" spans="1:10" s="65" customFormat="1" ht="12" x14ac:dyDescent="0.2">
      <c r="A125" s="62"/>
      <c r="B125" s="62"/>
      <c r="C125" s="63"/>
      <c r="D125" s="64"/>
      <c r="E125" s="64"/>
      <c r="F125" s="64"/>
      <c r="G125" s="64"/>
      <c r="H125" s="64"/>
      <c r="I125" s="64"/>
      <c r="J125" s="63"/>
    </row>
    <row r="126" spans="1:10" s="65" customFormat="1" ht="12" x14ac:dyDescent="0.2">
      <c r="A126" s="62"/>
      <c r="B126" s="62"/>
      <c r="C126" s="63"/>
      <c r="D126" s="64"/>
      <c r="E126" s="64"/>
      <c r="F126" s="64"/>
      <c r="G126" s="64"/>
      <c r="H126" s="64"/>
      <c r="I126" s="64"/>
      <c r="J126" s="63"/>
    </row>
    <row r="127" spans="1:10" s="69" customFormat="1" ht="12" x14ac:dyDescent="0.2">
      <c r="A127" s="66"/>
      <c r="B127" s="66"/>
      <c r="C127" s="67"/>
      <c r="D127" s="68"/>
      <c r="E127" s="68"/>
      <c r="F127" s="68"/>
      <c r="G127" s="68"/>
      <c r="H127" s="68"/>
      <c r="I127" s="68"/>
      <c r="J127" s="67"/>
    </row>
    <row r="128" spans="1:10" s="61" customFormat="1" x14ac:dyDescent="0.2">
      <c r="A128" s="58"/>
      <c r="B128" s="58"/>
      <c r="C128" s="63"/>
      <c r="D128" s="64"/>
      <c r="E128" s="64"/>
      <c r="F128" s="64"/>
      <c r="G128" s="64"/>
      <c r="H128" s="64"/>
      <c r="I128" s="64"/>
      <c r="J128" s="59"/>
    </row>
    <row r="129" spans="1:10" s="61" customFormat="1" x14ac:dyDescent="0.2">
      <c r="A129" s="58"/>
      <c r="B129" s="58"/>
      <c r="C129" s="63"/>
      <c r="D129" s="64"/>
      <c r="E129" s="64"/>
      <c r="F129" s="64"/>
      <c r="G129" s="64"/>
      <c r="H129" s="64"/>
      <c r="I129" s="64"/>
      <c r="J129" s="59"/>
    </row>
    <row r="130" spans="1:10" s="69" customFormat="1" ht="12" x14ac:dyDescent="0.2">
      <c r="A130" s="66"/>
      <c r="B130" s="66"/>
      <c r="C130" s="63"/>
      <c r="D130" s="64"/>
      <c r="E130" s="64"/>
      <c r="F130" s="64"/>
      <c r="G130" s="64"/>
      <c r="H130" s="64"/>
      <c r="I130" s="64"/>
      <c r="J130" s="67"/>
    </row>
    <row r="131" spans="1:10" s="65" customFormat="1" ht="12" x14ac:dyDescent="0.2">
      <c r="A131" s="62"/>
      <c r="B131" s="62"/>
      <c r="C131" s="63"/>
      <c r="D131" s="64"/>
      <c r="E131" s="64"/>
      <c r="F131" s="64"/>
      <c r="G131" s="64"/>
      <c r="H131" s="64"/>
      <c r="I131" s="64"/>
      <c r="J131" s="63"/>
    </row>
    <row r="132" spans="1:10" s="65" customFormat="1" ht="12" x14ac:dyDescent="0.2">
      <c r="A132" s="62"/>
      <c r="B132" s="62"/>
      <c r="C132" s="67"/>
      <c r="D132" s="68"/>
      <c r="E132" s="68"/>
      <c r="F132" s="68"/>
      <c r="G132" s="68"/>
      <c r="H132" s="68"/>
      <c r="I132" s="68"/>
      <c r="J132" s="63"/>
    </row>
    <row r="133" spans="1:10" s="65" customFormat="1" ht="12" x14ac:dyDescent="0.2">
      <c r="A133" s="62"/>
      <c r="B133" s="62"/>
      <c r="C133" s="67"/>
      <c r="D133" s="68"/>
      <c r="E133" s="68"/>
      <c r="F133" s="68"/>
      <c r="G133" s="68"/>
      <c r="H133" s="68"/>
      <c r="I133" s="68"/>
      <c r="J133" s="63"/>
    </row>
    <row r="134" spans="1:10" s="65" customFormat="1" ht="12" x14ac:dyDescent="0.2">
      <c r="A134" s="62"/>
      <c r="B134" s="62"/>
      <c r="C134" s="63"/>
      <c r="D134" s="64"/>
      <c r="E134" s="64"/>
      <c r="F134" s="64"/>
      <c r="G134" s="64"/>
      <c r="H134" s="64"/>
      <c r="I134" s="64"/>
      <c r="J134" s="63"/>
    </row>
    <row r="135" spans="1:10" s="72" customFormat="1" ht="12" x14ac:dyDescent="0.2">
      <c r="A135" s="70"/>
      <c r="B135" s="70"/>
      <c r="C135" s="28"/>
      <c r="D135" s="71"/>
      <c r="E135" s="71"/>
      <c r="F135" s="71"/>
      <c r="G135" s="71"/>
      <c r="H135" s="71"/>
      <c r="I135" s="71"/>
      <c r="J135" s="28"/>
    </row>
    <row r="136" spans="1:10" s="72" customFormat="1" ht="12" x14ac:dyDescent="0.2">
      <c r="A136" s="70"/>
      <c r="B136" s="70"/>
      <c r="C136" s="73"/>
      <c r="D136" s="74"/>
      <c r="E136" s="74"/>
      <c r="F136" s="74"/>
      <c r="G136" s="74"/>
      <c r="H136" s="74"/>
      <c r="I136" s="74"/>
      <c r="J136" s="28"/>
    </row>
    <row r="137" spans="1:10" s="72" customFormat="1" ht="12" x14ac:dyDescent="0.2">
      <c r="A137" s="70"/>
      <c r="B137" s="70"/>
      <c r="C137" s="28"/>
      <c r="D137" s="71"/>
      <c r="E137" s="71"/>
      <c r="F137" s="71"/>
      <c r="G137" s="71"/>
      <c r="H137" s="71"/>
      <c r="I137" s="71"/>
      <c r="J137" s="28"/>
    </row>
    <row r="138" spans="1:10" s="72" customFormat="1" ht="12" x14ac:dyDescent="0.2">
      <c r="A138" s="70"/>
      <c r="B138" s="70"/>
      <c r="C138" s="28"/>
      <c r="D138" s="71"/>
      <c r="E138" s="71"/>
      <c r="F138" s="71"/>
      <c r="G138" s="71"/>
      <c r="H138" s="71"/>
      <c r="I138" s="71"/>
      <c r="J138" s="28"/>
    </row>
    <row r="139" spans="1:10" s="72" customFormat="1" ht="12" x14ac:dyDescent="0.2">
      <c r="A139" s="70"/>
      <c r="B139" s="70"/>
      <c r="C139" s="75"/>
      <c r="D139" s="74"/>
      <c r="E139" s="74"/>
      <c r="F139" s="74"/>
      <c r="G139" s="74"/>
      <c r="H139" s="74"/>
      <c r="I139" s="74"/>
      <c r="J139" s="28"/>
    </row>
    <row r="140" spans="1:10" s="72" customFormat="1" ht="12" x14ac:dyDescent="0.2">
      <c r="A140" s="70"/>
      <c r="B140" s="70"/>
      <c r="C140" s="28"/>
      <c r="D140" s="71"/>
      <c r="E140" s="71"/>
      <c r="F140" s="71"/>
      <c r="G140" s="71"/>
      <c r="H140" s="71"/>
      <c r="I140" s="71"/>
      <c r="J140" s="28"/>
    </row>
    <row r="141" spans="1:10" s="72" customFormat="1" ht="12" x14ac:dyDescent="0.2">
      <c r="A141" s="70"/>
      <c r="B141" s="70"/>
      <c r="C141" s="28"/>
      <c r="D141" s="71"/>
      <c r="E141" s="71"/>
      <c r="F141" s="71"/>
      <c r="G141" s="71"/>
      <c r="H141" s="71"/>
      <c r="I141" s="71"/>
      <c r="J141" s="28"/>
    </row>
    <row r="142" spans="1:10" s="79" customFormat="1" ht="12" x14ac:dyDescent="0.2">
      <c r="A142" s="76"/>
      <c r="B142" s="76"/>
      <c r="C142" s="77"/>
      <c r="D142" s="78"/>
      <c r="E142" s="78"/>
      <c r="F142" s="78"/>
      <c r="G142" s="78"/>
      <c r="H142" s="78"/>
      <c r="I142" s="78"/>
      <c r="J142" s="73"/>
    </row>
    <row r="143" spans="1:10" s="72" customFormat="1" ht="12" x14ac:dyDescent="0.2">
      <c r="A143" s="70"/>
      <c r="B143" s="70"/>
      <c r="C143" s="28"/>
      <c r="D143" s="71"/>
      <c r="E143" s="71"/>
      <c r="F143" s="71"/>
      <c r="G143" s="71"/>
      <c r="H143" s="71"/>
      <c r="I143" s="71"/>
      <c r="J143" s="28"/>
    </row>
    <row r="144" spans="1:10" s="72" customFormat="1" ht="12" x14ac:dyDescent="0.2">
      <c r="A144" s="70"/>
      <c r="B144" s="70"/>
      <c r="C144" s="28"/>
      <c r="D144" s="71"/>
      <c r="E144" s="71"/>
      <c r="F144" s="71"/>
      <c r="G144" s="71"/>
      <c r="H144" s="71"/>
      <c r="I144" s="71"/>
      <c r="J144" s="28"/>
    </row>
    <row r="145" spans="1:10" s="79" customFormat="1" ht="12" x14ac:dyDescent="0.2">
      <c r="A145" s="76"/>
      <c r="B145" s="76"/>
      <c r="C145" s="77"/>
      <c r="D145" s="78"/>
      <c r="E145" s="78"/>
      <c r="F145" s="78"/>
      <c r="G145" s="78"/>
      <c r="H145" s="78"/>
      <c r="I145" s="78"/>
      <c r="J145" s="73"/>
    </row>
    <row r="146" spans="1:10" s="72" customFormat="1" ht="12" x14ac:dyDescent="0.2">
      <c r="A146" s="70"/>
      <c r="B146" s="70"/>
      <c r="C146" s="28"/>
      <c r="D146" s="71"/>
      <c r="E146" s="71"/>
      <c r="F146" s="71"/>
      <c r="G146" s="71"/>
      <c r="H146" s="71"/>
      <c r="I146" s="71"/>
      <c r="J146" s="28"/>
    </row>
    <row r="147" spans="1:10" s="72" customFormat="1" ht="12" x14ac:dyDescent="0.2">
      <c r="A147" s="70"/>
      <c r="B147" s="70"/>
      <c r="C147" s="28"/>
      <c r="D147" s="71"/>
      <c r="E147" s="71"/>
      <c r="F147" s="71"/>
      <c r="G147" s="71"/>
      <c r="H147" s="71"/>
      <c r="I147" s="71"/>
      <c r="J147" s="28"/>
    </row>
    <row r="148" spans="1:10" s="79" customFormat="1" ht="12" x14ac:dyDescent="0.2">
      <c r="A148" s="76"/>
      <c r="B148" s="76"/>
      <c r="C148" s="77"/>
      <c r="D148" s="78"/>
      <c r="E148" s="78"/>
      <c r="F148" s="78"/>
      <c r="G148" s="78"/>
      <c r="H148" s="78"/>
      <c r="I148" s="78"/>
      <c r="J148" s="73"/>
    </row>
    <row r="149" spans="1:10" s="72" customFormat="1" ht="12" x14ac:dyDescent="0.2">
      <c r="A149" s="70"/>
      <c r="B149" s="70"/>
      <c r="C149" s="28"/>
      <c r="D149" s="71"/>
      <c r="E149" s="71"/>
      <c r="F149" s="71"/>
      <c r="G149" s="71"/>
      <c r="H149" s="71"/>
      <c r="I149" s="71"/>
      <c r="J149" s="28"/>
    </row>
    <row r="150" spans="1:10" s="72" customFormat="1" ht="12" x14ac:dyDescent="0.2">
      <c r="A150" s="70"/>
      <c r="B150" s="70"/>
      <c r="C150" s="28"/>
      <c r="D150" s="71"/>
      <c r="E150" s="71"/>
      <c r="F150" s="71"/>
      <c r="G150" s="71"/>
      <c r="H150" s="71"/>
      <c r="I150" s="71"/>
      <c r="J150" s="28"/>
    </row>
    <row r="151" spans="1:10" s="79" customFormat="1" ht="12" x14ac:dyDescent="0.2">
      <c r="A151" s="76"/>
      <c r="B151" s="76"/>
      <c r="C151" s="77"/>
      <c r="D151" s="78"/>
      <c r="E151" s="78"/>
      <c r="F151" s="78"/>
      <c r="G151" s="78"/>
      <c r="H151" s="78"/>
      <c r="I151" s="78"/>
      <c r="J151" s="73"/>
    </row>
    <row r="152" spans="1:10" s="72" customFormat="1" ht="12" x14ac:dyDescent="0.2">
      <c r="A152" s="70"/>
      <c r="B152" s="70"/>
      <c r="C152" s="28"/>
      <c r="D152" s="71"/>
      <c r="E152" s="71"/>
      <c r="F152" s="71"/>
      <c r="G152" s="71"/>
      <c r="H152" s="71"/>
      <c r="I152" s="71"/>
      <c r="J152" s="28"/>
    </row>
    <row r="153" spans="1:10" s="72" customFormat="1" ht="12" x14ac:dyDescent="0.2">
      <c r="A153" s="70"/>
      <c r="B153" s="70"/>
      <c r="C153" s="28"/>
      <c r="D153" s="71"/>
      <c r="E153" s="71"/>
      <c r="F153" s="71"/>
      <c r="G153" s="71"/>
      <c r="H153" s="71"/>
      <c r="I153" s="71"/>
      <c r="J153" s="28"/>
    </row>
    <row r="154" spans="1:10" s="72" customFormat="1" ht="12" x14ac:dyDescent="0.2">
      <c r="A154" s="70"/>
      <c r="B154" s="70"/>
      <c r="C154" s="28"/>
      <c r="D154" s="71"/>
      <c r="E154" s="71"/>
      <c r="F154" s="71"/>
      <c r="G154" s="71"/>
      <c r="H154" s="71"/>
      <c r="I154" s="71"/>
      <c r="J154" s="28"/>
    </row>
    <row r="155" spans="1:10" s="72" customFormat="1" ht="12" x14ac:dyDescent="0.2">
      <c r="A155" s="70"/>
      <c r="B155" s="70"/>
      <c r="C155" s="28"/>
      <c r="D155" s="71"/>
      <c r="E155" s="71"/>
      <c r="F155" s="71"/>
      <c r="G155" s="71"/>
      <c r="H155" s="71"/>
      <c r="I155" s="71"/>
      <c r="J155" s="28"/>
    </row>
    <row r="157" spans="1:10" x14ac:dyDescent="0.2">
      <c r="H157" s="80"/>
    </row>
    <row r="158" spans="1:10" x14ac:dyDescent="0.2">
      <c r="H158" s="80"/>
    </row>
    <row r="159" spans="1:10" x14ac:dyDescent="0.2">
      <c r="H159" s="81"/>
    </row>
  </sheetData>
  <mergeCells count="13">
    <mergeCell ref="A110:C110"/>
    <mergeCell ref="A7:C8"/>
    <mergeCell ref="D7:H7"/>
    <mergeCell ref="I7:I8"/>
    <mergeCell ref="A10:C10"/>
    <mergeCell ref="A59:C59"/>
    <mergeCell ref="A109:C10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2023-10-26T17:25:34Z</dcterms:created>
  <dcterms:modified xsi:type="dcterms:W3CDTF">2023-10-26T17:25:34Z</dcterms:modified>
</cp:coreProperties>
</file>