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10A03A8-6D98-4999-8A61-7AA1ADF56EFD}" xr6:coauthVersionLast="40" xr6:coauthVersionMax="40" xr10:uidLastSave="{00000000-0000-0000-0000-000000000000}"/>
  <bookViews>
    <workbookView xWindow="0" yWindow="0" windowWidth="20490" windowHeight="7545" xr2:uid="{18A720DE-D0D2-4E2C-8BC1-24A4308D2E39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I174" i="1" s="1"/>
  <c r="F173" i="1"/>
  <c r="F172" i="1"/>
  <c r="F171" i="1"/>
  <c r="F167" i="1" s="1"/>
  <c r="F170" i="1"/>
  <c r="F169" i="1"/>
  <c r="I169" i="1" s="1"/>
  <c r="F168" i="1"/>
  <c r="I168" i="1" s="1"/>
  <c r="I167" i="1" s="1"/>
  <c r="H167" i="1"/>
  <c r="G167" i="1"/>
  <c r="E167" i="1"/>
  <c r="D167" i="1"/>
  <c r="I165" i="1"/>
  <c r="F165" i="1"/>
  <c r="F164" i="1"/>
  <c r="I164" i="1" s="1"/>
  <c r="I162" i="1" s="1"/>
  <c r="F163" i="1"/>
  <c r="H162" i="1"/>
  <c r="G162" i="1"/>
  <c r="E162" i="1"/>
  <c r="D162" i="1"/>
  <c r="F160" i="1"/>
  <c r="I160" i="1" s="1"/>
  <c r="I152" i="1" s="1"/>
  <c r="F159" i="1"/>
  <c r="F158" i="1"/>
  <c r="I157" i="1"/>
  <c r="F157" i="1"/>
  <c r="F156" i="1"/>
  <c r="F155" i="1"/>
  <c r="F152" i="1" s="1"/>
  <c r="F154" i="1"/>
  <c r="F153" i="1"/>
  <c r="H152" i="1"/>
  <c r="G152" i="1"/>
  <c r="E152" i="1"/>
  <c r="D152" i="1"/>
  <c r="I150" i="1"/>
  <c r="F150" i="1"/>
  <c r="F149" i="1"/>
  <c r="I149" i="1" s="1"/>
  <c r="F148" i="1"/>
  <c r="I148" i="1" s="1"/>
  <c r="H147" i="1"/>
  <c r="G147" i="1"/>
  <c r="E147" i="1"/>
  <c r="D147" i="1"/>
  <c r="I145" i="1"/>
  <c r="F145" i="1"/>
  <c r="F144" i="1"/>
  <c r="I144" i="1" s="1"/>
  <c r="F143" i="1"/>
  <c r="I143" i="1" s="1"/>
  <c r="I142" i="1"/>
  <c r="F142" i="1"/>
  <c r="F141" i="1"/>
  <c r="I141" i="1" s="1"/>
  <c r="F140" i="1"/>
  <c r="I140" i="1" s="1"/>
  <c r="I139" i="1"/>
  <c r="F139" i="1"/>
  <c r="F138" i="1"/>
  <c r="I138" i="1" s="1"/>
  <c r="F137" i="1"/>
  <c r="I137" i="1" s="1"/>
  <c r="H136" i="1"/>
  <c r="G136" i="1"/>
  <c r="F136" i="1"/>
  <c r="E136" i="1"/>
  <c r="D136" i="1"/>
  <c r="F134" i="1"/>
  <c r="F133" i="1"/>
  <c r="F132" i="1"/>
  <c r="F131" i="1"/>
  <c r="F130" i="1"/>
  <c r="I130" i="1" s="1"/>
  <c r="I129" i="1"/>
  <c r="F129" i="1"/>
  <c r="F128" i="1"/>
  <c r="I128" i="1" s="1"/>
  <c r="F127" i="1"/>
  <c r="I127" i="1" s="1"/>
  <c r="I126" i="1"/>
  <c r="F126" i="1"/>
  <c r="H125" i="1"/>
  <c r="G125" i="1"/>
  <c r="E125" i="1"/>
  <c r="D125" i="1"/>
  <c r="F123" i="1"/>
  <c r="I123" i="1" s="1"/>
  <c r="F122" i="1"/>
  <c r="I122" i="1" s="1"/>
  <c r="I121" i="1"/>
  <c r="F121" i="1"/>
  <c r="F120" i="1"/>
  <c r="I120" i="1" s="1"/>
  <c r="F119" i="1"/>
  <c r="I119" i="1" s="1"/>
  <c r="I118" i="1"/>
  <c r="F118" i="1"/>
  <c r="F117" i="1"/>
  <c r="I117" i="1" s="1"/>
  <c r="F116" i="1"/>
  <c r="I116" i="1" s="1"/>
  <c r="I115" i="1"/>
  <c r="I114" i="1" s="1"/>
  <c r="F115" i="1"/>
  <c r="H114" i="1"/>
  <c r="G114" i="1"/>
  <c r="E114" i="1"/>
  <c r="D114" i="1"/>
  <c r="F112" i="1"/>
  <c r="I112" i="1" s="1"/>
  <c r="F111" i="1"/>
  <c r="I111" i="1" s="1"/>
  <c r="I110" i="1"/>
  <c r="F110" i="1"/>
  <c r="F109" i="1"/>
  <c r="I109" i="1" s="1"/>
  <c r="F108" i="1"/>
  <c r="I108" i="1" s="1"/>
  <c r="I107" i="1"/>
  <c r="F107" i="1"/>
  <c r="F106" i="1"/>
  <c r="F103" i="1" s="1"/>
  <c r="F105" i="1"/>
  <c r="I105" i="1" s="1"/>
  <c r="I104" i="1"/>
  <c r="F104" i="1"/>
  <c r="H103" i="1"/>
  <c r="H93" i="1" s="1"/>
  <c r="G103" i="1"/>
  <c r="E103" i="1"/>
  <c r="E93" i="1" s="1"/>
  <c r="D103" i="1"/>
  <c r="F101" i="1"/>
  <c r="I101" i="1" s="1"/>
  <c r="F100" i="1"/>
  <c r="I100" i="1" s="1"/>
  <c r="I99" i="1"/>
  <c r="F99" i="1"/>
  <c r="F98" i="1"/>
  <c r="I98" i="1" s="1"/>
  <c r="F97" i="1"/>
  <c r="I97" i="1" s="1"/>
  <c r="I96" i="1"/>
  <c r="F96" i="1"/>
  <c r="F95" i="1"/>
  <c r="F94" i="1" s="1"/>
  <c r="H94" i="1"/>
  <c r="G94" i="1"/>
  <c r="E94" i="1"/>
  <c r="D94" i="1"/>
  <c r="G93" i="1"/>
  <c r="D93" i="1"/>
  <c r="F91" i="1"/>
  <c r="I91" i="1" s="1"/>
  <c r="I90" i="1"/>
  <c r="F90" i="1"/>
  <c r="F89" i="1"/>
  <c r="I89" i="1" s="1"/>
  <c r="F88" i="1"/>
  <c r="I88" i="1" s="1"/>
  <c r="I87" i="1"/>
  <c r="F87" i="1"/>
  <c r="F86" i="1"/>
  <c r="I86" i="1" s="1"/>
  <c r="F85" i="1"/>
  <c r="I85" i="1" s="1"/>
  <c r="H84" i="1"/>
  <c r="G84" i="1"/>
  <c r="F84" i="1"/>
  <c r="E84" i="1"/>
  <c r="D84" i="1"/>
  <c r="F82" i="1"/>
  <c r="F79" i="1" s="1"/>
  <c r="F81" i="1"/>
  <c r="I81" i="1" s="1"/>
  <c r="I80" i="1"/>
  <c r="I79" i="1" s="1"/>
  <c r="F80" i="1"/>
  <c r="H79" i="1"/>
  <c r="G79" i="1"/>
  <c r="E79" i="1"/>
  <c r="D79" i="1"/>
  <c r="F77" i="1"/>
  <c r="I77" i="1" s="1"/>
  <c r="F76" i="1"/>
  <c r="I76" i="1" s="1"/>
  <c r="I75" i="1"/>
  <c r="F75" i="1"/>
  <c r="F74" i="1"/>
  <c r="I74" i="1" s="1"/>
  <c r="F73" i="1"/>
  <c r="I73" i="1" s="1"/>
  <c r="I72" i="1"/>
  <c r="F72" i="1"/>
  <c r="F71" i="1"/>
  <c r="I71" i="1" s="1"/>
  <c r="F70" i="1"/>
  <c r="I70" i="1" s="1"/>
  <c r="H69" i="1"/>
  <c r="G69" i="1"/>
  <c r="E69" i="1"/>
  <c r="D69" i="1"/>
  <c r="I67" i="1"/>
  <c r="F66" i="1"/>
  <c r="I66" i="1" s="1"/>
  <c r="I65" i="1"/>
  <c r="I64" i="1" s="1"/>
  <c r="F65" i="1"/>
  <c r="H64" i="1"/>
  <c r="G64" i="1"/>
  <c r="F64" i="1"/>
  <c r="E64" i="1"/>
  <c r="D64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F56" i="1"/>
  <c r="I56" i="1" s="1"/>
  <c r="F55" i="1"/>
  <c r="I55" i="1" s="1"/>
  <c r="I54" i="1"/>
  <c r="F54" i="1"/>
  <c r="H53" i="1"/>
  <c r="G53" i="1"/>
  <c r="E53" i="1"/>
  <c r="D53" i="1"/>
  <c r="F48" i="1"/>
  <c r="I48" i="1" s="1"/>
  <c r="F47" i="1"/>
  <c r="I47" i="1" s="1"/>
  <c r="I46" i="1"/>
  <c r="F46" i="1"/>
  <c r="F45" i="1"/>
  <c r="I45" i="1" s="1"/>
  <c r="F44" i="1"/>
  <c r="I44" i="1" s="1"/>
  <c r="I43" i="1"/>
  <c r="F43" i="1"/>
  <c r="H42" i="1"/>
  <c r="G42" i="1"/>
  <c r="E42" i="1"/>
  <c r="D42" i="1"/>
  <c r="F40" i="1"/>
  <c r="I40" i="1" s="1"/>
  <c r="F39" i="1"/>
  <c r="I39" i="1" s="1"/>
  <c r="I38" i="1"/>
  <c r="F38" i="1"/>
  <c r="F37" i="1"/>
  <c r="I37" i="1" s="1"/>
  <c r="F36" i="1"/>
  <c r="I36" i="1" s="1"/>
  <c r="I35" i="1"/>
  <c r="F35" i="1"/>
  <c r="F34" i="1"/>
  <c r="I34" i="1" s="1"/>
  <c r="F33" i="1"/>
  <c r="I33" i="1" s="1"/>
  <c r="I32" i="1"/>
  <c r="I31" i="1" s="1"/>
  <c r="F32" i="1"/>
  <c r="H31" i="1"/>
  <c r="G31" i="1"/>
  <c r="E31" i="1"/>
  <c r="D31" i="1"/>
  <c r="F29" i="1"/>
  <c r="I29" i="1" s="1"/>
  <c r="F28" i="1"/>
  <c r="I28" i="1" s="1"/>
  <c r="I27" i="1"/>
  <c r="F27" i="1"/>
  <c r="F26" i="1"/>
  <c r="I26" i="1" s="1"/>
  <c r="F25" i="1"/>
  <c r="I25" i="1" s="1"/>
  <c r="I24" i="1"/>
  <c r="F24" i="1"/>
  <c r="F23" i="1"/>
  <c r="I23" i="1" s="1"/>
  <c r="F22" i="1"/>
  <c r="I22" i="1" s="1"/>
  <c r="I21" i="1"/>
  <c r="F21" i="1"/>
  <c r="H20" i="1"/>
  <c r="H10" i="1" s="1"/>
  <c r="H177" i="1" s="1"/>
  <c r="G20" i="1"/>
  <c r="E20" i="1"/>
  <c r="E10" i="1" s="1"/>
  <c r="E177" i="1" s="1"/>
  <c r="D20" i="1"/>
  <c r="F18" i="1"/>
  <c r="I18" i="1" s="1"/>
  <c r="F17" i="1"/>
  <c r="I17" i="1" s="1"/>
  <c r="I16" i="1"/>
  <c r="F16" i="1"/>
  <c r="F15" i="1"/>
  <c r="I15" i="1" s="1"/>
  <c r="F14" i="1"/>
  <c r="I14" i="1" s="1"/>
  <c r="I13" i="1"/>
  <c r="F13" i="1"/>
  <c r="F12" i="1"/>
  <c r="F11" i="1" s="1"/>
  <c r="H11" i="1"/>
  <c r="G11" i="1"/>
  <c r="E11" i="1"/>
  <c r="D11" i="1"/>
  <c r="G10" i="1"/>
  <c r="G177" i="1" s="1"/>
  <c r="D10" i="1"/>
  <c r="D177" i="1" s="1"/>
  <c r="I136" i="1" l="1"/>
  <c r="I20" i="1"/>
  <c r="I103" i="1"/>
  <c r="I84" i="1"/>
  <c r="I42" i="1"/>
  <c r="I53" i="1"/>
  <c r="I69" i="1"/>
  <c r="I125" i="1"/>
  <c r="I147" i="1"/>
  <c r="F69" i="1"/>
  <c r="F20" i="1"/>
  <c r="F10" i="1" s="1"/>
  <c r="F177" i="1" s="1"/>
  <c r="F31" i="1"/>
  <c r="F42" i="1"/>
  <c r="F53" i="1"/>
  <c r="F114" i="1"/>
  <c r="F93" i="1" s="1"/>
  <c r="F125" i="1"/>
  <c r="F147" i="1"/>
  <c r="I12" i="1"/>
  <c r="I11" i="1" s="1"/>
  <c r="I95" i="1"/>
  <c r="I94" i="1" s="1"/>
  <c r="I106" i="1"/>
  <c r="F162" i="1"/>
  <c r="I10" i="1" l="1"/>
  <c r="I93" i="1"/>
  <c r="I177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<sst xmlns="http://schemas.openxmlformats.org/spreadsheetml/2006/main" count="308" uniqueCount="163">
  <si>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</si>
  <si>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</si>
  <si>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</si>
  <si>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</si>
  <si>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30 DE SEPTIEMBRE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</si>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</sst>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readingOrder="1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justify" vertical="top" wrapText="1" readingOrder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8C3F25CD-A51A-4FC9-A671-CF9F48CA90E4}"/>
    <cellStyle name="Normal 2 2" xfId="2" xr:uid="{30BE9574-504F-4474-A0CC-101FD9FE0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447C72-3982-4CA4-BB0E-8922A3160024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C81E9-915F-4C62-A4E2-872ECC93575A}">
  <dimension ref="A1:M180"/>
  <sheetViews>
    <sheetView showGridLines="0" tabSelected="1" topLeftCell="A157" zoomScaleNormal="100" workbookViewId="0">
      <selection activeCell="D8" sqref="A8:XFD133"/>
    </sheetView>
  </sheetViews>
  <sheetFormatPr baseColWidth="10" defaultRowHeight="12.75" x14ac:dyDescent="0.2"/>
  <cols>
    <col min="1" max="1" width="3" style="56" customWidth="1"/>
    <col min="2" max="2" width="3.28515625" style="56" customWidth="1"/>
    <col min="3" max="3" width="44.28515625" style="57" customWidth="1"/>
    <col min="4" max="9" width="16.7109375" style="58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A9" s="13"/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25">
      <c r="A10" s="18" t="s">
        <v>14</v>
      </c>
      <c r="B10" s="18"/>
      <c r="C10" s="18"/>
      <c r="D10" s="19">
        <f>SUM(D11,D20,D31,D42,D53,D64,D69,D79,D84)</f>
        <v>40748887970</v>
      </c>
      <c r="E10" s="19">
        <f t="shared" ref="E10:I10" si="0">SUM(E11,E20,E31,E42,E53,E64,E69,E79,E84)</f>
        <v>5840466902</v>
      </c>
      <c r="F10" s="19">
        <f t="shared" si="0"/>
        <v>46589354872</v>
      </c>
      <c r="G10" s="19">
        <f t="shared" si="0"/>
        <v>29709991371</v>
      </c>
      <c r="H10" s="19">
        <f t="shared" si="0"/>
        <v>29234992505</v>
      </c>
      <c r="I10" s="19">
        <f t="shared" si="0"/>
        <v>16879363501</v>
      </c>
      <c r="J10" s="20"/>
      <c r="K10" s="21"/>
    </row>
    <row r="11" spans="1:11" s="2" customFormat="1" ht="12.75" customHeight="1" thickTop="1" x14ac:dyDescent="0.2">
      <c r="A11" s="23" t="s">
        <v>15</v>
      </c>
      <c r="B11" s="24" t="s">
        <v>16</v>
      </c>
      <c r="C11" s="24"/>
      <c r="D11" s="25">
        <f>SUM(D12:D18)</f>
        <v>18794817449</v>
      </c>
      <c r="E11" s="25">
        <f t="shared" ref="E11" si="1">SUM(E12:E18)</f>
        <v>-901871242</v>
      </c>
      <c r="F11" s="25">
        <f>SUM(F12:F18)</f>
        <v>17892946207</v>
      </c>
      <c r="G11" s="25">
        <f t="shared" ref="G11:I11" si="2">SUM(G12:G18)</f>
        <v>11460765422</v>
      </c>
      <c r="H11" s="25">
        <f t="shared" si="2"/>
        <v>11256297666</v>
      </c>
      <c r="I11" s="25">
        <f t="shared" si="2"/>
        <v>6432180785</v>
      </c>
    </row>
    <row r="12" spans="1:11" s="2" customFormat="1" ht="25.5" customHeight="1" x14ac:dyDescent="0.2">
      <c r="A12" s="13"/>
      <c r="B12" s="14" t="s">
        <v>17</v>
      </c>
      <c r="C12" s="26" t="s">
        <v>18</v>
      </c>
      <c r="D12" s="16">
        <v>8077506946</v>
      </c>
      <c r="E12" s="16">
        <v>-1891496056</v>
      </c>
      <c r="F12" s="17">
        <f t="shared" ref="F12:F18" si="3">D12+E12</f>
        <v>6186010890</v>
      </c>
      <c r="G12" s="17">
        <v>4183593263</v>
      </c>
      <c r="H12" s="16">
        <v>4099657404</v>
      </c>
      <c r="I12" s="16">
        <f>F12-G12</f>
        <v>2002417627</v>
      </c>
    </row>
    <row r="13" spans="1:11" s="2" customFormat="1" ht="12.75" customHeight="1" x14ac:dyDescent="0.2">
      <c r="A13" s="13"/>
      <c r="B13" s="14" t="s">
        <v>19</v>
      </c>
      <c r="C13" s="26" t="s">
        <v>20</v>
      </c>
      <c r="D13" s="16">
        <v>171463361</v>
      </c>
      <c r="E13" s="16">
        <v>299438642</v>
      </c>
      <c r="F13" s="17">
        <f t="shared" si="3"/>
        <v>470902003</v>
      </c>
      <c r="G13" s="17">
        <v>386348617</v>
      </c>
      <c r="H13" s="16">
        <v>383536709</v>
      </c>
      <c r="I13" s="16">
        <f t="shared" ref="I13:I18" si="4">F13-G13</f>
        <v>84553386</v>
      </c>
    </row>
    <row r="14" spans="1:11" s="2" customFormat="1" ht="12.75" customHeight="1" x14ac:dyDescent="0.2">
      <c r="A14" s="13"/>
      <c r="B14" s="14" t="s">
        <v>21</v>
      </c>
      <c r="C14" s="15" t="s">
        <v>22</v>
      </c>
      <c r="D14" s="16">
        <v>4350158920</v>
      </c>
      <c r="E14" s="16">
        <v>87127421</v>
      </c>
      <c r="F14" s="17">
        <f t="shared" si="3"/>
        <v>4437286341</v>
      </c>
      <c r="G14" s="17">
        <v>2137986179</v>
      </c>
      <c r="H14" s="16">
        <v>2058238281</v>
      </c>
      <c r="I14" s="16">
        <f t="shared" si="4"/>
        <v>2299300162</v>
      </c>
    </row>
    <row r="15" spans="1:11" s="2" customFormat="1" ht="12.75" customHeight="1" x14ac:dyDescent="0.2">
      <c r="A15" s="13"/>
      <c r="B15" s="14" t="s">
        <v>23</v>
      </c>
      <c r="C15" s="15" t="s">
        <v>24</v>
      </c>
      <c r="D15" s="16">
        <v>2304132413</v>
      </c>
      <c r="E15" s="16">
        <v>191391112</v>
      </c>
      <c r="F15" s="17">
        <f t="shared" si="3"/>
        <v>2495523525</v>
      </c>
      <c r="G15" s="17">
        <v>1610133325</v>
      </c>
      <c r="H15" s="16">
        <v>1598249585</v>
      </c>
      <c r="I15" s="16">
        <f t="shared" si="4"/>
        <v>885390200</v>
      </c>
    </row>
    <row r="16" spans="1:11" s="2" customFormat="1" ht="12.75" customHeight="1" x14ac:dyDescent="0.2">
      <c r="A16" s="13"/>
      <c r="B16" s="14" t="s">
        <v>25</v>
      </c>
      <c r="C16" s="15" t="s">
        <v>26</v>
      </c>
      <c r="D16" s="16">
        <v>2510555163</v>
      </c>
      <c r="E16" s="16">
        <v>315971079</v>
      </c>
      <c r="F16" s="17">
        <f t="shared" si="3"/>
        <v>2826526242</v>
      </c>
      <c r="G16" s="17">
        <v>1940976394</v>
      </c>
      <c r="H16" s="16">
        <v>1919360206</v>
      </c>
      <c r="I16" s="16">
        <f t="shared" si="4"/>
        <v>885549848</v>
      </c>
    </row>
    <row r="17" spans="1:9" s="2" customFormat="1" ht="12.75" customHeight="1" x14ac:dyDescent="0.2">
      <c r="A17" s="13"/>
      <c r="B17" s="14" t="s">
        <v>27</v>
      </c>
      <c r="C17" s="15" t="s">
        <v>28</v>
      </c>
      <c r="D17" s="16">
        <v>73101172</v>
      </c>
      <c r="E17" s="16">
        <v>-56917875</v>
      </c>
      <c r="F17" s="17">
        <f t="shared" si="3"/>
        <v>16183297</v>
      </c>
      <c r="G17" s="17">
        <v>0</v>
      </c>
      <c r="H17" s="16">
        <v>0</v>
      </c>
      <c r="I17" s="16">
        <f t="shared" si="4"/>
        <v>16183297</v>
      </c>
    </row>
    <row r="18" spans="1:9" s="2" customFormat="1" x14ac:dyDescent="0.2">
      <c r="A18" s="13"/>
      <c r="B18" s="14" t="s">
        <v>29</v>
      </c>
      <c r="C18" s="15" t="s">
        <v>30</v>
      </c>
      <c r="D18" s="16">
        <v>1307899474</v>
      </c>
      <c r="E18" s="16">
        <v>152614435</v>
      </c>
      <c r="F18" s="17">
        <f t="shared" si="3"/>
        <v>1460513909</v>
      </c>
      <c r="G18" s="17">
        <v>1201727644</v>
      </c>
      <c r="H18" s="16">
        <v>1197255481</v>
      </c>
      <c r="I18" s="16">
        <f t="shared" si="4"/>
        <v>258786265</v>
      </c>
    </row>
    <row r="19" spans="1:9" s="2" customFormat="1" ht="4.5" customHeight="1" x14ac:dyDescent="0.2">
      <c r="A19" s="13"/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customHeight="1" x14ac:dyDescent="0.2">
      <c r="A20" s="23" t="s">
        <v>31</v>
      </c>
      <c r="B20" s="24" t="s">
        <v>32</v>
      </c>
      <c r="C20" s="24"/>
      <c r="D20" s="25">
        <f>SUM(D21:D29)</f>
        <v>552487339</v>
      </c>
      <c r="E20" s="25">
        <f t="shared" ref="E20:I20" si="5">SUM(E21:E29)</f>
        <v>1242380906</v>
      </c>
      <c r="F20" s="25">
        <f t="shared" si="5"/>
        <v>1794868245</v>
      </c>
      <c r="G20" s="25">
        <f t="shared" si="5"/>
        <v>958776281</v>
      </c>
      <c r="H20" s="25">
        <f t="shared" si="5"/>
        <v>948820784</v>
      </c>
      <c r="I20" s="25">
        <f t="shared" si="5"/>
        <v>836091964</v>
      </c>
    </row>
    <row r="21" spans="1:9" s="2" customFormat="1" ht="25.5" customHeight="1" x14ac:dyDescent="0.2">
      <c r="A21" s="13"/>
      <c r="B21" s="14" t="s">
        <v>33</v>
      </c>
      <c r="C21" s="26" t="s">
        <v>34</v>
      </c>
      <c r="D21" s="16">
        <v>107926555</v>
      </c>
      <c r="E21" s="16">
        <v>418640344</v>
      </c>
      <c r="F21" s="17">
        <f t="shared" ref="F21:F29" si="6">D21+E21</f>
        <v>526566899</v>
      </c>
      <c r="G21" s="17">
        <v>113017759</v>
      </c>
      <c r="H21" s="16">
        <v>107412412</v>
      </c>
      <c r="I21" s="16">
        <f t="shared" ref="I21:I29" si="7">F21-G21</f>
        <v>413549140</v>
      </c>
    </row>
    <row r="22" spans="1:9" s="2" customFormat="1" ht="12.75" customHeight="1" x14ac:dyDescent="0.2">
      <c r="A22" s="13"/>
      <c r="B22" s="14" t="s">
        <v>35</v>
      </c>
      <c r="C22" s="15" t="s">
        <v>36</v>
      </c>
      <c r="D22" s="16">
        <v>213809783</v>
      </c>
      <c r="E22" s="16">
        <v>666255812</v>
      </c>
      <c r="F22" s="17">
        <f t="shared" si="6"/>
        <v>880065595</v>
      </c>
      <c r="G22" s="17">
        <v>590296203</v>
      </c>
      <c r="H22" s="16">
        <v>589368542</v>
      </c>
      <c r="I22" s="16">
        <f t="shared" si="7"/>
        <v>289769392</v>
      </c>
    </row>
    <row r="23" spans="1:9" s="2" customFormat="1" ht="25.5" customHeight="1" x14ac:dyDescent="0.2">
      <c r="A23" s="13"/>
      <c r="B23" s="14" t="s">
        <v>37</v>
      </c>
      <c r="C23" s="26" t="s">
        <v>38</v>
      </c>
      <c r="D23" s="16">
        <v>4509846</v>
      </c>
      <c r="E23" s="16">
        <v>189457</v>
      </c>
      <c r="F23" s="17">
        <f t="shared" si="6"/>
        <v>4699303</v>
      </c>
      <c r="G23" s="17">
        <v>4322875</v>
      </c>
      <c r="H23" s="16">
        <v>4322875</v>
      </c>
      <c r="I23" s="16">
        <f t="shared" si="7"/>
        <v>376428</v>
      </c>
    </row>
    <row r="24" spans="1:9" s="2" customFormat="1" ht="25.5" customHeight="1" x14ac:dyDescent="0.2">
      <c r="A24" s="13"/>
      <c r="B24" s="14" t="s">
        <v>39</v>
      </c>
      <c r="C24" s="26" t="s">
        <v>40</v>
      </c>
      <c r="D24" s="16">
        <v>10996244</v>
      </c>
      <c r="E24" s="16">
        <v>21198618</v>
      </c>
      <c r="F24" s="17">
        <f t="shared" si="6"/>
        <v>32194862</v>
      </c>
      <c r="G24" s="17">
        <v>19124143</v>
      </c>
      <c r="H24" s="16">
        <v>18662254</v>
      </c>
      <c r="I24" s="16">
        <f t="shared" si="7"/>
        <v>13070719</v>
      </c>
    </row>
    <row r="25" spans="1:9" s="2" customFormat="1" ht="25.5" customHeight="1" x14ac:dyDescent="0.2">
      <c r="A25" s="13"/>
      <c r="B25" s="14" t="s">
        <v>41</v>
      </c>
      <c r="C25" s="26" t="s">
        <v>42</v>
      </c>
      <c r="D25" s="16">
        <v>7701708</v>
      </c>
      <c r="E25" s="16">
        <v>5774361</v>
      </c>
      <c r="F25" s="17">
        <f t="shared" si="6"/>
        <v>13476069</v>
      </c>
      <c r="G25" s="17">
        <v>9455051</v>
      </c>
      <c r="H25" s="16">
        <v>9207273</v>
      </c>
      <c r="I25" s="16">
        <f t="shared" si="7"/>
        <v>4021018</v>
      </c>
    </row>
    <row r="26" spans="1:9" s="2" customFormat="1" ht="12.75" customHeight="1" x14ac:dyDescent="0.2">
      <c r="A26" s="13"/>
      <c r="B26" s="14" t="s">
        <v>43</v>
      </c>
      <c r="C26" s="26" t="s">
        <v>44</v>
      </c>
      <c r="D26" s="16">
        <v>165995491</v>
      </c>
      <c r="E26" s="16">
        <v>70100457</v>
      </c>
      <c r="F26" s="17">
        <f t="shared" si="6"/>
        <v>236095948</v>
      </c>
      <c r="G26" s="17">
        <v>158038401</v>
      </c>
      <c r="H26" s="16">
        <v>156084414</v>
      </c>
      <c r="I26" s="16">
        <f t="shared" si="7"/>
        <v>78057547</v>
      </c>
    </row>
    <row r="27" spans="1:9" s="2" customFormat="1" ht="25.5" customHeight="1" x14ac:dyDescent="0.2">
      <c r="A27" s="13"/>
      <c r="B27" s="14" t="s">
        <v>45</v>
      </c>
      <c r="C27" s="26" t="s">
        <v>46</v>
      </c>
      <c r="D27" s="16">
        <v>2587956</v>
      </c>
      <c r="E27" s="16">
        <v>5597175</v>
      </c>
      <c r="F27" s="17">
        <f t="shared" si="6"/>
        <v>8185131</v>
      </c>
      <c r="G27" s="17">
        <v>6162282</v>
      </c>
      <c r="H27" s="16">
        <v>5997357</v>
      </c>
      <c r="I27" s="16">
        <f t="shared" si="7"/>
        <v>2022849</v>
      </c>
    </row>
    <row r="28" spans="1:9" s="2" customFormat="1" ht="12.75" customHeight="1" x14ac:dyDescent="0.2">
      <c r="A28" s="13"/>
      <c r="B28" s="14" t="s">
        <v>47</v>
      </c>
      <c r="C28" s="15" t="s">
        <v>48</v>
      </c>
      <c r="D28" s="16">
        <v>0</v>
      </c>
      <c r="E28" s="16">
        <v>7930663</v>
      </c>
      <c r="F28" s="17">
        <f t="shared" si="6"/>
        <v>7930663</v>
      </c>
      <c r="G28" s="17">
        <v>7930663</v>
      </c>
      <c r="H28" s="16">
        <v>7930663</v>
      </c>
      <c r="I28" s="16">
        <f t="shared" si="7"/>
        <v>0</v>
      </c>
    </row>
    <row r="29" spans="1:9" s="2" customFormat="1" ht="12.75" customHeight="1" x14ac:dyDescent="0.2">
      <c r="A29" s="13"/>
      <c r="B29" s="14" t="s">
        <v>49</v>
      </c>
      <c r="C29" s="26" t="s">
        <v>50</v>
      </c>
      <c r="D29" s="16">
        <v>38959756</v>
      </c>
      <c r="E29" s="16">
        <v>46694019</v>
      </c>
      <c r="F29" s="17">
        <f t="shared" si="6"/>
        <v>85653775</v>
      </c>
      <c r="G29" s="17">
        <v>50428904</v>
      </c>
      <c r="H29" s="16">
        <v>49834994</v>
      </c>
      <c r="I29" s="16">
        <f t="shared" si="7"/>
        <v>35224871</v>
      </c>
    </row>
    <row r="30" spans="1:9" s="2" customFormat="1" ht="4.5" customHeight="1" x14ac:dyDescent="0.2">
      <c r="A30" s="13"/>
      <c r="B30" s="14"/>
      <c r="C30" s="26"/>
      <c r="D30" s="16"/>
      <c r="E30" s="16"/>
      <c r="F30" s="16"/>
      <c r="G30" s="17"/>
      <c r="H30" s="16"/>
      <c r="I30" s="16"/>
    </row>
    <row r="31" spans="1:9" s="2" customFormat="1" ht="12.75" customHeight="1" x14ac:dyDescent="0.2">
      <c r="A31" s="23" t="s">
        <v>51</v>
      </c>
      <c r="B31" s="24" t="s">
        <v>52</v>
      </c>
      <c r="C31" s="24"/>
      <c r="D31" s="25">
        <f>SUM(D32:D40)</f>
        <v>2700769453</v>
      </c>
      <c r="E31" s="25">
        <f t="shared" ref="E31:I31" si="8">SUM(E32:E40)</f>
        <v>1188445984</v>
      </c>
      <c r="F31" s="25">
        <f t="shared" si="8"/>
        <v>3889215437</v>
      </c>
      <c r="G31" s="25">
        <f t="shared" si="8"/>
        <v>2629528838</v>
      </c>
      <c r="H31" s="25">
        <f t="shared" si="8"/>
        <v>2506129682</v>
      </c>
      <c r="I31" s="25">
        <f t="shared" si="8"/>
        <v>1259686599</v>
      </c>
    </row>
    <row r="32" spans="1:9" s="2" customFormat="1" ht="12.75" customHeight="1" x14ac:dyDescent="0.2">
      <c r="A32" s="13"/>
      <c r="B32" s="14" t="s">
        <v>53</v>
      </c>
      <c r="C32" s="15" t="s">
        <v>54</v>
      </c>
      <c r="D32" s="16">
        <v>767401838</v>
      </c>
      <c r="E32" s="16">
        <v>-467603049</v>
      </c>
      <c r="F32" s="17">
        <f t="shared" ref="F32:F40" si="9">D32+E32</f>
        <v>299798789</v>
      </c>
      <c r="G32" s="17">
        <v>169559084</v>
      </c>
      <c r="H32" s="16">
        <v>167985424</v>
      </c>
      <c r="I32" s="16">
        <f t="shared" ref="I32:I40" si="10">F32-G32</f>
        <v>130239705</v>
      </c>
    </row>
    <row r="33" spans="1:9" s="2" customFormat="1" ht="12.75" customHeight="1" x14ac:dyDescent="0.2">
      <c r="A33" s="13"/>
      <c r="B33" s="14" t="s">
        <v>55</v>
      </c>
      <c r="C33" s="15" t="s">
        <v>56</v>
      </c>
      <c r="D33" s="16">
        <v>219743079</v>
      </c>
      <c r="E33" s="16">
        <v>85471606</v>
      </c>
      <c r="F33" s="17">
        <f t="shared" si="9"/>
        <v>305214685</v>
      </c>
      <c r="G33" s="17">
        <v>155549050</v>
      </c>
      <c r="H33" s="16">
        <v>152730169</v>
      </c>
      <c r="I33" s="16">
        <f t="shared" si="10"/>
        <v>149665635</v>
      </c>
    </row>
    <row r="34" spans="1:9" s="2" customFormat="1" ht="25.5" customHeight="1" x14ac:dyDescent="0.2">
      <c r="A34" s="13"/>
      <c r="B34" s="14" t="s">
        <v>57</v>
      </c>
      <c r="C34" s="26" t="s">
        <v>58</v>
      </c>
      <c r="D34" s="16">
        <v>292391267</v>
      </c>
      <c r="E34" s="16">
        <v>279747182</v>
      </c>
      <c r="F34" s="17">
        <f t="shared" si="9"/>
        <v>572138449</v>
      </c>
      <c r="G34" s="17">
        <v>365241181</v>
      </c>
      <c r="H34" s="16">
        <v>344288469</v>
      </c>
      <c r="I34" s="16">
        <f t="shared" si="10"/>
        <v>206897268</v>
      </c>
    </row>
    <row r="35" spans="1:9" s="2" customFormat="1" ht="12.75" customHeight="1" x14ac:dyDescent="0.2">
      <c r="A35" s="13"/>
      <c r="B35" s="14" t="s">
        <v>59</v>
      </c>
      <c r="C35" s="15" t="s">
        <v>60</v>
      </c>
      <c r="D35" s="16">
        <v>62809721</v>
      </c>
      <c r="E35" s="16">
        <v>24877408</v>
      </c>
      <c r="F35" s="17">
        <f t="shared" si="9"/>
        <v>87687129</v>
      </c>
      <c r="G35" s="17">
        <v>53363719</v>
      </c>
      <c r="H35" s="16">
        <v>53179194</v>
      </c>
      <c r="I35" s="16">
        <f t="shared" si="10"/>
        <v>34323410</v>
      </c>
    </row>
    <row r="36" spans="1:9" s="2" customFormat="1" ht="25.5" customHeight="1" x14ac:dyDescent="0.2">
      <c r="A36" s="13"/>
      <c r="B36" s="14" t="s">
        <v>61</v>
      </c>
      <c r="C36" s="15" t="s">
        <v>62</v>
      </c>
      <c r="D36" s="16">
        <v>117975906</v>
      </c>
      <c r="E36" s="16">
        <v>42318034</v>
      </c>
      <c r="F36" s="17">
        <f t="shared" si="9"/>
        <v>160293940</v>
      </c>
      <c r="G36" s="17">
        <v>74110049</v>
      </c>
      <c r="H36" s="16">
        <v>72707541</v>
      </c>
      <c r="I36" s="16">
        <f t="shared" si="10"/>
        <v>86183891</v>
      </c>
    </row>
    <row r="37" spans="1:9" s="2" customFormat="1" ht="12.75" customHeight="1" x14ac:dyDescent="0.2">
      <c r="A37" s="13"/>
      <c r="B37" s="14" t="s">
        <v>63</v>
      </c>
      <c r="C37" s="26" t="s">
        <v>64</v>
      </c>
      <c r="D37" s="16">
        <v>49339052</v>
      </c>
      <c r="E37" s="16">
        <v>33466243</v>
      </c>
      <c r="F37" s="17">
        <f t="shared" si="9"/>
        <v>82805295</v>
      </c>
      <c r="G37" s="17">
        <v>59523826</v>
      </c>
      <c r="H37" s="16">
        <v>58775420</v>
      </c>
      <c r="I37" s="16">
        <f t="shared" si="10"/>
        <v>23281469</v>
      </c>
    </row>
    <row r="38" spans="1:9" s="2" customFormat="1" ht="12.75" customHeight="1" x14ac:dyDescent="0.2">
      <c r="A38" s="13"/>
      <c r="B38" s="14" t="s">
        <v>65</v>
      </c>
      <c r="C38" s="15" t="s">
        <v>66</v>
      </c>
      <c r="D38" s="16">
        <v>88583179</v>
      </c>
      <c r="E38" s="16">
        <v>35941006</v>
      </c>
      <c r="F38" s="17">
        <f t="shared" si="9"/>
        <v>124524185</v>
      </c>
      <c r="G38" s="17">
        <v>74537375</v>
      </c>
      <c r="H38" s="16">
        <v>73055986</v>
      </c>
      <c r="I38" s="16">
        <f t="shared" si="10"/>
        <v>49986810</v>
      </c>
    </row>
    <row r="39" spans="1:9" s="2" customFormat="1" ht="12.75" customHeight="1" x14ac:dyDescent="0.2">
      <c r="A39" s="13"/>
      <c r="B39" s="14" t="s">
        <v>67</v>
      </c>
      <c r="C39" s="15" t="s">
        <v>68</v>
      </c>
      <c r="D39" s="16">
        <v>348768469</v>
      </c>
      <c r="E39" s="16">
        <v>136397705</v>
      </c>
      <c r="F39" s="17">
        <f t="shared" si="9"/>
        <v>485166174</v>
      </c>
      <c r="G39" s="17">
        <v>279878833</v>
      </c>
      <c r="H39" s="16">
        <v>266247855</v>
      </c>
      <c r="I39" s="16">
        <f t="shared" si="10"/>
        <v>205287341</v>
      </c>
    </row>
    <row r="40" spans="1:9" s="2" customFormat="1" ht="12.75" customHeight="1" x14ac:dyDescent="0.2">
      <c r="A40" s="13"/>
      <c r="B40" s="14" t="s">
        <v>69</v>
      </c>
      <c r="C40" s="15" t="s">
        <v>70</v>
      </c>
      <c r="D40" s="16">
        <v>753756942</v>
      </c>
      <c r="E40" s="16">
        <v>1017829849</v>
      </c>
      <c r="F40" s="17">
        <f t="shared" si="9"/>
        <v>1771586791</v>
      </c>
      <c r="G40" s="17">
        <v>1397765721</v>
      </c>
      <c r="H40" s="16">
        <v>1317159624</v>
      </c>
      <c r="I40" s="16">
        <f t="shared" si="10"/>
        <v>373821070</v>
      </c>
    </row>
    <row r="41" spans="1:9" s="2" customFormat="1" ht="4.5" customHeight="1" x14ac:dyDescent="0.2">
      <c r="A41" s="13"/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customHeight="1" x14ac:dyDescent="0.2">
      <c r="A42" s="23" t="s">
        <v>71</v>
      </c>
      <c r="B42" s="27" t="s">
        <v>72</v>
      </c>
      <c r="C42" s="27"/>
      <c r="D42" s="25">
        <f>SUM(D43:D51)</f>
        <v>2816138257</v>
      </c>
      <c r="E42" s="25">
        <f t="shared" ref="E42:I42" si="11">SUM(E43:E51)</f>
        <v>-427747863</v>
      </c>
      <c r="F42" s="25">
        <f t="shared" si="11"/>
        <v>2388390394</v>
      </c>
      <c r="G42" s="25">
        <f t="shared" si="11"/>
        <v>1279123024</v>
      </c>
      <c r="H42" s="25">
        <f t="shared" si="11"/>
        <v>1197320594</v>
      </c>
      <c r="I42" s="25">
        <f t="shared" si="11"/>
        <v>1109267370</v>
      </c>
    </row>
    <row r="43" spans="1:9" s="2" customFormat="1" ht="25.5" customHeight="1" x14ac:dyDescent="0.2">
      <c r="A43" s="13"/>
      <c r="B43" s="14" t="s">
        <v>73</v>
      </c>
      <c r="C43" s="26" t="s">
        <v>74</v>
      </c>
      <c r="D43" s="16">
        <v>557613354</v>
      </c>
      <c r="E43" s="16">
        <v>104109171</v>
      </c>
      <c r="F43" s="17">
        <f t="shared" ref="F43:F48" si="12">D43+E43</f>
        <v>661722525</v>
      </c>
      <c r="G43" s="17">
        <v>351923866</v>
      </c>
      <c r="H43" s="16">
        <v>351923866</v>
      </c>
      <c r="I43" s="16">
        <f t="shared" ref="I43:I48" si="13">F43-G43</f>
        <v>309798659</v>
      </c>
    </row>
    <row r="44" spans="1:9" s="2" customFormat="1" ht="12.75" customHeight="1" x14ac:dyDescent="0.2">
      <c r="A44" s="13"/>
      <c r="B44" s="14" t="s">
        <v>75</v>
      </c>
      <c r="C44" s="15" t="s">
        <v>76</v>
      </c>
      <c r="D44" s="16">
        <v>519748</v>
      </c>
      <c r="E44" s="16">
        <v>308182185</v>
      </c>
      <c r="F44" s="17">
        <f t="shared" si="12"/>
        <v>308701933</v>
      </c>
      <c r="G44" s="17">
        <v>300041508</v>
      </c>
      <c r="H44" s="16">
        <v>243041508</v>
      </c>
      <c r="I44" s="16">
        <f t="shared" si="13"/>
        <v>8660425</v>
      </c>
    </row>
    <row r="45" spans="1:9" s="2" customFormat="1" ht="12.75" customHeight="1" x14ac:dyDescent="0.2">
      <c r="A45" s="13"/>
      <c r="B45" s="14" t="s">
        <v>77</v>
      </c>
      <c r="C45" s="15" t="s">
        <v>78</v>
      </c>
      <c r="D45" s="16">
        <v>903505462</v>
      </c>
      <c r="E45" s="16">
        <v>-462063223</v>
      </c>
      <c r="F45" s="17">
        <f t="shared" si="12"/>
        <v>441442239</v>
      </c>
      <c r="G45" s="17">
        <v>154439581</v>
      </c>
      <c r="H45" s="16">
        <v>147920821</v>
      </c>
      <c r="I45" s="16">
        <f t="shared" si="13"/>
        <v>287002658</v>
      </c>
    </row>
    <row r="46" spans="1:9" s="2" customFormat="1" ht="12.75" customHeight="1" x14ac:dyDescent="0.2">
      <c r="A46" s="13"/>
      <c r="B46" s="14" t="s">
        <v>79</v>
      </c>
      <c r="C46" s="15" t="s">
        <v>80</v>
      </c>
      <c r="D46" s="16">
        <v>1321519557</v>
      </c>
      <c r="E46" s="16">
        <v>-382455260</v>
      </c>
      <c r="F46" s="17">
        <f t="shared" si="12"/>
        <v>939064297</v>
      </c>
      <c r="G46" s="17">
        <v>435626960</v>
      </c>
      <c r="H46" s="16">
        <v>417343290</v>
      </c>
      <c r="I46" s="16">
        <f t="shared" si="13"/>
        <v>503437337</v>
      </c>
    </row>
    <row r="47" spans="1:9" s="2" customFormat="1" ht="12.75" customHeight="1" x14ac:dyDescent="0.2">
      <c r="A47" s="13"/>
      <c r="B47" s="14" t="s">
        <v>81</v>
      </c>
      <c r="C47" s="15" t="s">
        <v>82</v>
      </c>
      <c r="D47" s="16">
        <v>6666020</v>
      </c>
      <c r="E47" s="16">
        <v>380932</v>
      </c>
      <c r="F47" s="17">
        <f t="shared" si="12"/>
        <v>7046952</v>
      </c>
      <c r="G47" s="17">
        <v>7028661</v>
      </c>
      <c r="H47" s="16">
        <v>7028661</v>
      </c>
      <c r="I47" s="16">
        <f t="shared" si="13"/>
        <v>18291</v>
      </c>
    </row>
    <row r="48" spans="1:9" s="2" customFormat="1" ht="25.5" customHeight="1" x14ac:dyDescent="0.2">
      <c r="A48" s="13"/>
      <c r="B48" s="14" t="s">
        <v>83</v>
      </c>
      <c r="C48" s="26" t="s">
        <v>84</v>
      </c>
      <c r="D48" s="16">
        <v>26314116</v>
      </c>
      <c r="E48" s="16">
        <v>4098332</v>
      </c>
      <c r="F48" s="17">
        <f t="shared" si="12"/>
        <v>30412448</v>
      </c>
      <c r="G48" s="17">
        <v>30062448</v>
      </c>
      <c r="H48" s="16">
        <v>30062448</v>
      </c>
      <c r="I48" s="16">
        <f t="shared" si="13"/>
        <v>350000</v>
      </c>
    </row>
    <row r="49" spans="1:9" s="2" customFormat="1" ht="12.75" customHeight="1" x14ac:dyDescent="0.2">
      <c r="A49" s="13"/>
      <c r="B49" s="14" t="s">
        <v>85</v>
      </c>
      <c r="C49" s="15" t="s">
        <v>86</v>
      </c>
      <c r="D49" s="16">
        <v>0</v>
      </c>
      <c r="E49" s="16">
        <v>0</v>
      </c>
      <c r="F49" s="16">
        <v>0</v>
      </c>
      <c r="G49" s="17">
        <v>0</v>
      </c>
      <c r="H49" s="16">
        <v>0</v>
      </c>
      <c r="I49" s="16">
        <v>0</v>
      </c>
    </row>
    <row r="50" spans="1:9" s="2" customFormat="1" ht="12.75" customHeight="1" x14ac:dyDescent="0.2">
      <c r="A50" s="13"/>
      <c r="B50" s="14" t="s">
        <v>87</v>
      </c>
      <c r="C50" s="15" t="s">
        <v>88</v>
      </c>
      <c r="D50" s="16">
        <v>0</v>
      </c>
      <c r="E50" s="16">
        <v>0</v>
      </c>
      <c r="F50" s="16">
        <v>0</v>
      </c>
      <c r="G50" s="17">
        <v>0</v>
      </c>
      <c r="H50" s="16">
        <v>0</v>
      </c>
      <c r="I50" s="16">
        <v>0</v>
      </c>
    </row>
    <row r="51" spans="1:9" s="2" customFormat="1" ht="12.75" customHeight="1" x14ac:dyDescent="0.2">
      <c r="A51" s="13"/>
      <c r="B51" s="14" t="s">
        <v>89</v>
      </c>
      <c r="C51" s="15" t="s">
        <v>90</v>
      </c>
      <c r="D51" s="16">
        <v>0</v>
      </c>
      <c r="E51" s="16">
        <v>0</v>
      </c>
      <c r="F51" s="16">
        <v>0</v>
      </c>
      <c r="G51" s="17">
        <v>0</v>
      </c>
      <c r="H51" s="16">
        <v>0</v>
      </c>
      <c r="I51" s="16">
        <v>0</v>
      </c>
    </row>
    <row r="52" spans="1:9" s="2" customFormat="1" ht="4.5" customHeight="1" x14ac:dyDescent="0.2">
      <c r="A52" s="13"/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customHeight="1" x14ac:dyDescent="0.2">
      <c r="A53" s="23" t="s">
        <v>91</v>
      </c>
      <c r="B53" s="24" t="s">
        <v>92</v>
      </c>
      <c r="C53" s="24"/>
      <c r="D53" s="25">
        <f>SUM(D54:D62)</f>
        <v>684370208</v>
      </c>
      <c r="E53" s="25">
        <f t="shared" ref="E53:I53" si="14">SUM(E54:E62)</f>
        <v>14016333</v>
      </c>
      <c r="F53" s="25">
        <f t="shared" si="14"/>
        <v>698386541</v>
      </c>
      <c r="G53" s="25">
        <f t="shared" si="14"/>
        <v>390937945</v>
      </c>
      <c r="H53" s="25">
        <f t="shared" si="14"/>
        <v>390383371</v>
      </c>
      <c r="I53" s="25">
        <f t="shared" si="14"/>
        <v>307448596</v>
      </c>
    </row>
    <row r="54" spans="1:9" s="2" customFormat="1" ht="12.75" customHeight="1" x14ac:dyDescent="0.2">
      <c r="A54" s="13"/>
      <c r="B54" s="14" t="s">
        <v>93</v>
      </c>
      <c r="C54" s="15" t="s">
        <v>94</v>
      </c>
      <c r="D54" s="16">
        <v>363872365</v>
      </c>
      <c r="E54" s="16">
        <v>-219165119</v>
      </c>
      <c r="F54" s="17">
        <f t="shared" ref="F54:F62" si="15">D54+E54</f>
        <v>144707246</v>
      </c>
      <c r="G54" s="17">
        <v>58851617</v>
      </c>
      <c r="H54" s="16">
        <v>58790943</v>
      </c>
      <c r="I54" s="16">
        <f t="shared" ref="I54:I62" si="16">F54-G54</f>
        <v>85855629</v>
      </c>
    </row>
    <row r="55" spans="1:9" s="2" customFormat="1" ht="12.75" customHeight="1" x14ac:dyDescent="0.2">
      <c r="A55" s="13"/>
      <c r="B55" s="14" t="s">
        <v>95</v>
      </c>
      <c r="C55" s="15" t="s">
        <v>96</v>
      </c>
      <c r="D55" s="16">
        <v>7910442</v>
      </c>
      <c r="E55" s="16">
        <v>1177924</v>
      </c>
      <c r="F55" s="17">
        <f t="shared" si="15"/>
        <v>9088366</v>
      </c>
      <c r="G55" s="17">
        <v>3321730</v>
      </c>
      <c r="H55" s="16">
        <v>3321730</v>
      </c>
      <c r="I55" s="16">
        <f t="shared" si="16"/>
        <v>5766636</v>
      </c>
    </row>
    <row r="56" spans="1:9" s="2" customFormat="1" ht="12.75" customHeight="1" x14ac:dyDescent="0.2">
      <c r="A56" s="13"/>
      <c r="B56" s="14" t="s">
        <v>97</v>
      </c>
      <c r="C56" s="15" t="s">
        <v>98</v>
      </c>
      <c r="D56" s="16">
        <v>0</v>
      </c>
      <c r="E56" s="16">
        <v>759412</v>
      </c>
      <c r="F56" s="17">
        <f t="shared" si="15"/>
        <v>759412</v>
      </c>
      <c r="G56" s="17">
        <v>549010</v>
      </c>
      <c r="H56" s="16">
        <v>549010</v>
      </c>
      <c r="I56" s="16">
        <f t="shared" si="16"/>
        <v>210402</v>
      </c>
    </row>
    <row r="57" spans="1:9" s="2" customFormat="1" ht="12.75" customHeight="1" x14ac:dyDescent="0.2">
      <c r="A57" s="13"/>
      <c r="B57" s="14" t="s">
        <v>99</v>
      </c>
      <c r="C57" s="15" t="s">
        <v>100</v>
      </c>
      <c r="D57" s="16">
        <v>1849673</v>
      </c>
      <c r="E57" s="16">
        <v>30445265</v>
      </c>
      <c r="F57" s="17">
        <f t="shared" si="15"/>
        <v>32294938</v>
      </c>
      <c r="G57" s="17">
        <v>19319567</v>
      </c>
      <c r="H57" s="16">
        <v>18825667</v>
      </c>
      <c r="I57" s="16">
        <f t="shared" si="16"/>
        <v>12975371</v>
      </c>
    </row>
    <row r="58" spans="1:9" s="2" customFormat="1" ht="12.75" customHeight="1" x14ac:dyDescent="0.2">
      <c r="A58" s="13"/>
      <c r="B58" s="14" t="s">
        <v>101</v>
      </c>
      <c r="C58" s="15" t="s">
        <v>102</v>
      </c>
      <c r="D58" s="16">
        <v>0</v>
      </c>
      <c r="E58" s="16">
        <v>0</v>
      </c>
      <c r="F58" s="17">
        <f t="shared" si="15"/>
        <v>0</v>
      </c>
      <c r="G58" s="17">
        <v>0</v>
      </c>
      <c r="H58" s="16">
        <v>0</v>
      </c>
      <c r="I58" s="16">
        <f t="shared" si="16"/>
        <v>0</v>
      </c>
    </row>
    <row r="59" spans="1:9" s="2" customFormat="1" ht="12.75" customHeight="1" x14ac:dyDescent="0.2">
      <c r="A59" s="13"/>
      <c r="B59" s="14" t="s">
        <v>103</v>
      </c>
      <c r="C59" s="15" t="s">
        <v>104</v>
      </c>
      <c r="D59" s="16">
        <v>185873207</v>
      </c>
      <c r="E59" s="16">
        <v>-43078422</v>
      </c>
      <c r="F59" s="17">
        <f t="shared" si="15"/>
        <v>142794785</v>
      </c>
      <c r="G59" s="17">
        <v>62136426</v>
      </c>
      <c r="H59" s="16">
        <v>62136426</v>
      </c>
      <c r="I59" s="16">
        <f t="shared" si="16"/>
        <v>80658359</v>
      </c>
    </row>
    <row r="60" spans="1:9" s="2" customFormat="1" ht="12.75" customHeight="1" x14ac:dyDescent="0.2">
      <c r="A60" s="13"/>
      <c r="B60" s="14" t="s">
        <v>105</v>
      </c>
      <c r="C60" s="15" t="s">
        <v>106</v>
      </c>
      <c r="D60" s="16">
        <v>0</v>
      </c>
      <c r="E60" s="16">
        <v>0</v>
      </c>
      <c r="F60" s="17">
        <f t="shared" si="15"/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customHeight="1" x14ac:dyDescent="0.2">
      <c r="A61" s="13"/>
      <c r="B61" s="14" t="s">
        <v>107</v>
      </c>
      <c r="C61" s="15" t="s">
        <v>108</v>
      </c>
      <c r="D61" s="16">
        <v>123764781</v>
      </c>
      <c r="E61" s="16">
        <v>19466017</v>
      </c>
      <c r="F61" s="17">
        <f t="shared" si="15"/>
        <v>143230798</v>
      </c>
      <c r="G61" s="16">
        <v>70000000</v>
      </c>
      <c r="H61" s="16">
        <v>70000000</v>
      </c>
      <c r="I61" s="16">
        <f t="shared" si="16"/>
        <v>73230798</v>
      </c>
    </row>
    <row r="62" spans="1:9" s="2" customFormat="1" ht="12.75" customHeight="1" x14ac:dyDescent="0.2">
      <c r="A62" s="13"/>
      <c r="B62" s="14" t="s">
        <v>109</v>
      </c>
      <c r="C62" s="15" t="s">
        <v>110</v>
      </c>
      <c r="D62" s="16">
        <v>1099740</v>
      </c>
      <c r="E62" s="16">
        <v>224411256</v>
      </c>
      <c r="F62" s="17">
        <f t="shared" si="15"/>
        <v>225510996</v>
      </c>
      <c r="G62" s="17">
        <v>176759595</v>
      </c>
      <c r="H62" s="16">
        <v>176759595</v>
      </c>
      <c r="I62" s="16">
        <f t="shared" si="16"/>
        <v>48751401</v>
      </c>
    </row>
    <row r="63" spans="1:9" s="2" customFormat="1" ht="4.5" customHeight="1" x14ac:dyDescent="0.2">
      <c r="A63" s="13"/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customHeight="1" x14ac:dyDescent="0.2">
      <c r="A64" s="23" t="s">
        <v>111</v>
      </c>
      <c r="B64" s="24" t="s">
        <v>112</v>
      </c>
      <c r="C64" s="24"/>
      <c r="D64" s="25">
        <f>SUM(D65:D67)</f>
        <v>1288107128</v>
      </c>
      <c r="E64" s="25">
        <f t="shared" ref="E64:I64" si="17">SUM(E65:E67)</f>
        <v>-130689483</v>
      </c>
      <c r="F64" s="25">
        <f t="shared" si="17"/>
        <v>1157417645</v>
      </c>
      <c r="G64" s="25">
        <f t="shared" si="17"/>
        <v>331236461</v>
      </c>
      <c r="H64" s="25">
        <f t="shared" si="17"/>
        <v>304063826</v>
      </c>
      <c r="I64" s="25">
        <f t="shared" si="17"/>
        <v>826181184</v>
      </c>
    </row>
    <row r="65" spans="1:10" s="2" customFormat="1" ht="12.75" customHeight="1" x14ac:dyDescent="0.2">
      <c r="A65" s="13"/>
      <c r="B65" s="14" t="s">
        <v>113</v>
      </c>
      <c r="C65" s="15" t="s">
        <v>114</v>
      </c>
      <c r="D65" s="16">
        <v>1288107128</v>
      </c>
      <c r="E65" s="16">
        <v>-211043393</v>
      </c>
      <c r="F65" s="17">
        <f t="shared" ref="F65:F66" si="18">D65+E65</f>
        <v>1077063735</v>
      </c>
      <c r="G65" s="17">
        <v>307290742</v>
      </c>
      <c r="H65" s="17">
        <v>281063826</v>
      </c>
      <c r="I65" s="16">
        <f t="shared" ref="I65:I67" si="19">F65-G65</f>
        <v>769772993</v>
      </c>
    </row>
    <row r="66" spans="1:10" s="2" customFormat="1" ht="12.75" customHeight="1" x14ac:dyDescent="0.2">
      <c r="A66" s="13"/>
      <c r="B66" s="14" t="s">
        <v>115</v>
      </c>
      <c r="C66" s="15" t="s">
        <v>116</v>
      </c>
      <c r="D66" s="16">
        <v>0</v>
      </c>
      <c r="E66" s="16">
        <v>80353910</v>
      </c>
      <c r="F66" s="17">
        <f t="shared" si="18"/>
        <v>80353910</v>
      </c>
      <c r="G66" s="17">
        <v>23945719</v>
      </c>
      <c r="H66" s="17">
        <v>23000000</v>
      </c>
      <c r="I66" s="16">
        <f t="shared" si="19"/>
        <v>56408191</v>
      </c>
    </row>
    <row r="67" spans="1:10" s="2" customFormat="1" ht="12.75" customHeight="1" x14ac:dyDescent="0.2">
      <c r="A67" s="13"/>
      <c r="B67" s="14" t="s">
        <v>117</v>
      </c>
      <c r="C67" s="15" t="s">
        <v>118</v>
      </c>
      <c r="D67" s="16">
        <v>0</v>
      </c>
      <c r="E67" s="16">
        <v>0</v>
      </c>
      <c r="F67" s="16">
        <v>0</v>
      </c>
      <c r="G67" s="17">
        <v>0</v>
      </c>
      <c r="H67" s="16">
        <v>0</v>
      </c>
      <c r="I67" s="16">
        <f t="shared" si="19"/>
        <v>0</v>
      </c>
      <c r="J67" s="13"/>
    </row>
    <row r="68" spans="1:10" s="2" customFormat="1" ht="4.5" customHeight="1" x14ac:dyDescent="0.2">
      <c r="A68" s="13"/>
      <c r="B68" s="14"/>
      <c r="C68" s="15"/>
      <c r="D68" s="16"/>
      <c r="E68" s="16"/>
      <c r="F68" s="16"/>
      <c r="G68" s="17"/>
      <c r="H68" s="16"/>
      <c r="I68" s="16"/>
      <c r="J68" s="13"/>
    </row>
    <row r="69" spans="1:10" s="2" customFormat="1" ht="12.75" customHeight="1" x14ac:dyDescent="0.2">
      <c r="A69" s="23" t="s">
        <v>119</v>
      </c>
      <c r="B69" s="24" t="s">
        <v>120</v>
      </c>
      <c r="C69" s="24"/>
      <c r="D69" s="25">
        <f>SUM(D70:D77)</f>
        <v>4065115429</v>
      </c>
      <c r="E69" s="25">
        <f t="shared" ref="E69:I69" si="20">SUM(E70:E77)</f>
        <v>4867079700</v>
      </c>
      <c r="F69" s="25">
        <f t="shared" si="20"/>
        <v>8932195129</v>
      </c>
      <c r="G69" s="25">
        <f t="shared" si="20"/>
        <v>4560274098</v>
      </c>
      <c r="H69" s="25">
        <f t="shared" si="20"/>
        <v>4555774098</v>
      </c>
      <c r="I69" s="25">
        <f t="shared" si="20"/>
        <v>4371921031</v>
      </c>
      <c r="J69" s="13"/>
    </row>
    <row r="70" spans="1:10" s="2" customFormat="1" ht="25.5" customHeight="1" x14ac:dyDescent="0.2">
      <c r="A70" s="28"/>
      <c r="B70" s="29" t="s">
        <v>121</v>
      </c>
      <c r="C70" s="30" t="s">
        <v>122</v>
      </c>
      <c r="D70" s="31">
        <v>0</v>
      </c>
      <c r="E70" s="31">
        <v>0</v>
      </c>
      <c r="F70" s="32">
        <f t="shared" ref="F70:F77" si="21">D70+E70</f>
        <v>0</v>
      </c>
      <c r="G70" s="31">
        <v>0</v>
      </c>
      <c r="H70" s="31">
        <v>0</v>
      </c>
      <c r="I70" s="31">
        <f t="shared" ref="I70:I77" si="22">F70-G70</f>
        <v>0</v>
      </c>
    </row>
    <row r="71" spans="1:10" s="2" customFormat="1" ht="12.75" customHeight="1" x14ac:dyDescent="0.2">
      <c r="A71" s="13"/>
      <c r="B71" s="14" t="s">
        <v>123</v>
      </c>
      <c r="C71" s="15" t="s">
        <v>124</v>
      </c>
      <c r="D71" s="16">
        <v>0</v>
      </c>
      <c r="E71" s="16">
        <v>0</v>
      </c>
      <c r="F71" s="17">
        <f t="shared" si="21"/>
        <v>0</v>
      </c>
      <c r="G71" s="16">
        <v>0</v>
      </c>
      <c r="H71" s="16">
        <v>0</v>
      </c>
      <c r="I71" s="16">
        <f t="shared" si="22"/>
        <v>0</v>
      </c>
    </row>
    <row r="72" spans="1:10" s="2" customFormat="1" ht="12.75" customHeight="1" x14ac:dyDescent="0.2">
      <c r="A72" s="13"/>
      <c r="B72" s="14" t="s">
        <v>125</v>
      </c>
      <c r="C72" s="15" t="s">
        <v>126</v>
      </c>
      <c r="D72" s="16">
        <v>0</v>
      </c>
      <c r="E72" s="16">
        <v>0</v>
      </c>
      <c r="F72" s="17">
        <f t="shared" si="21"/>
        <v>0</v>
      </c>
      <c r="G72" s="16">
        <v>0</v>
      </c>
      <c r="H72" s="16">
        <v>0</v>
      </c>
      <c r="I72" s="16">
        <f t="shared" si="22"/>
        <v>0</v>
      </c>
    </row>
    <row r="73" spans="1:10" s="2" customFormat="1" ht="12.75" customHeight="1" x14ac:dyDescent="0.2">
      <c r="A73" s="13"/>
      <c r="B73" s="14" t="s">
        <v>127</v>
      </c>
      <c r="C73" s="15" t="s">
        <v>128</v>
      </c>
      <c r="D73" s="16">
        <v>0</v>
      </c>
      <c r="E73" s="16">
        <v>0</v>
      </c>
      <c r="F73" s="17">
        <f t="shared" si="21"/>
        <v>0</v>
      </c>
      <c r="G73" s="16">
        <v>0</v>
      </c>
      <c r="H73" s="16">
        <v>0</v>
      </c>
      <c r="I73" s="16">
        <f t="shared" si="22"/>
        <v>0</v>
      </c>
    </row>
    <row r="74" spans="1:10" s="2" customFormat="1" ht="25.5" customHeight="1" x14ac:dyDescent="0.2">
      <c r="A74" s="13"/>
      <c r="B74" s="14" t="s">
        <v>129</v>
      </c>
      <c r="C74" s="26" t="s">
        <v>130</v>
      </c>
      <c r="D74" s="16">
        <v>1641107565</v>
      </c>
      <c r="E74" s="16">
        <v>2942615869</v>
      </c>
      <c r="F74" s="17">
        <f t="shared" si="21"/>
        <v>4583723434</v>
      </c>
      <c r="G74" s="17">
        <v>4544074098</v>
      </c>
      <c r="H74" s="16">
        <v>4539574098</v>
      </c>
      <c r="I74" s="16">
        <f t="shared" si="22"/>
        <v>39649336</v>
      </c>
    </row>
    <row r="75" spans="1:10" s="2" customFormat="1" ht="12.75" customHeight="1" x14ac:dyDescent="0.2">
      <c r="A75" s="13"/>
      <c r="B75" s="13"/>
      <c r="C75" s="15" t="s">
        <v>131</v>
      </c>
      <c r="D75" s="16">
        <v>0</v>
      </c>
      <c r="E75" s="16">
        <v>0</v>
      </c>
      <c r="F75" s="17">
        <f t="shared" si="21"/>
        <v>0</v>
      </c>
      <c r="G75" s="16"/>
      <c r="H75" s="16"/>
      <c r="I75" s="16">
        <f t="shared" si="22"/>
        <v>0</v>
      </c>
    </row>
    <row r="76" spans="1:10" s="2" customFormat="1" ht="12.75" customHeight="1" x14ac:dyDescent="0.2">
      <c r="A76" s="13"/>
      <c r="B76" s="14" t="s">
        <v>132</v>
      </c>
      <c r="C76" s="15" t="s">
        <v>133</v>
      </c>
      <c r="D76" s="16">
        <v>0</v>
      </c>
      <c r="E76" s="16">
        <v>0</v>
      </c>
      <c r="F76" s="17">
        <f t="shared" si="21"/>
        <v>0</v>
      </c>
      <c r="G76" s="16">
        <v>0</v>
      </c>
      <c r="H76" s="16">
        <v>0</v>
      </c>
      <c r="I76" s="16">
        <f t="shared" si="22"/>
        <v>0</v>
      </c>
    </row>
    <row r="77" spans="1:10" s="2" customFormat="1" ht="25.5" customHeight="1" x14ac:dyDescent="0.2">
      <c r="A77" s="13"/>
      <c r="B77" s="14" t="s">
        <v>134</v>
      </c>
      <c r="C77" s="26" t="s">
        <v>135</v>
      </c>
      <c r="D77" s="16">
        <v>2424007864</v>
      </c>
      <c r="E77" s="16">
        <v>1924463831</v>
      </c>
      <c r="F77" s="17">
        <f t="shared" si="21"/>
        <v>4348471695</v>
      </c>
      <c r="G77" s="17">
        <v>16200000</v>
      </c>
      <c r="H77" s="16">
        <v>16200000</v>
      </c>
      <c r="I77" s="16">
        <f t="shared" si="22"/>
        <v>4332271695</v>
      </c>
    </row>
    <row r="78" spans="1:10" s="2" customFormat="1" ht="4.5" customHeight="1" x14ac:dyDescent="0.2">
      <c r="A78" s="13"/>
      <c r="B78" s="14"/>
      <c r="C78" s="26"/>
      <c r="D78" s="16"/>
      <c r="E78" s="16"/>
      <c r="F78" s="16"/>
      <c r="G78" s="17"/>
      <c r="H78" s="16"/>
      <c r="I78" s="16"/>
    </row>
    <row r="79" spans="1:10" s="2" customFormat="1" ht="12.75" customHeight="1" x14ac:dyDescent="0.2">
      <c r="A79" s="23" t="s">
        <v>136</v>
      </c>
      <c r="B79" s="24" t="s">
        <v>137</v>
      </c>
      <c r="C79" s="24"/>
      <c r="D79" s="25">
        <f>SUM(D80:D82)</f>
        <v>9216506536</v>
      </c>
      <c r="E79" s="25">
        <f t="shared" ref="E79:I79" si="23">SUM(E80:E82)</f>
        <v>545954</v>
      </c>
      <c r="F79" s="25">
        <f t="shared" si="23"/>
        <v>9217052490</v>
      </c>
      <c r="G79" s="25">
        <f t="shared" si="23"/>
        <v>7541757421</v>
      </c>
      <c r="H79" s="25">
        <f t="shared" si="23"/>
        <v>7518610603</v>
      </c>
      <c r="I79" s="25">
        <f t="shared" si="23"/>
        <v>1675295069</v>
      </c>
    </row>
    <row r="80" spans="1:10" s="2" customFormat="1" ht="12.75" customHeight="1" x14ac:dyDescent="0.2">
      <c r="A80" s="13"/>
      <c r="B80" s="14" t="s">
        <v>138</v>
      </c>
      <c r="C80" s="15" t="s">
        <v>139</v>
      </c>
      <c r="D80" s="16">
        <v>9216506536</v>
      </c>
      <c r="E80" s="16">
        <v>545954</v>
      </c>
      <c r="F80" s="17">
        <f t="shared" ref="F80:F82" si="24">D80+E80</f>
        <v>9217052490</v>
      </c>
      <c r="G80" s="17">
        <v>7541757421</v>
      </c>
      <c r="H80" s="16">
        <v>7518610603</v>
      </c>
      <c r="I80" s="16">
        <f t="shared" ref="I80:I81" si="25">F80-G80</f>
        <v>1675295069</v>
      </c>
    </row>
    <row r="81" spans="1:13" s="2" customFormat="1" ht="12.75" customHeight="1" x14ac:dyDescent="0.2">
      <c r="A81" s="13"/>
      <c r="B81" s="14" t="s">
        <v>140</v>
      </c>
      <c r="C81" s="15" t="s">
        <v>141</v>
      </c>
      <c r="D81" s="16">
        <v>0</v>
      </c>
      <c r="E81" s="16">
        <v>0</v>
      </c>
      <c r="F81" s="17">
        <f t="shared" si="24"/>
        <v>0</v>
      </c>
      <c r="G81" s="17">
        <v>0</v>
      </c>
      <c r="H81" s="16">
        <v>0</v>
      </c>
      <c r="I81" s="16">
        <f t="shared" si="25"/>
        <v>0</v>
      </c>
    </row>
    <row r="82" spans="1:13" s="2" customFormat="1" ht="12.75" customHeight="1" x14ac:dyDescent="0.2">
      <c r="A82" s="13"/>
      <c r="B82" s="14" t="s">
        <v>142</v>
      </c>
      <c r="C82" s="15" t="s">
        <v>143</v>
      </c>
      <c r="D82" s="16">
        <v>0</v>
      </c>
      <c r="E82" s="16">
        <v>0</v>
      </c>
      <c r="F82" s="17">
        <f t="shared" si="24"/>
        <v>0</v>
      </c>
      <c r="G82" s="17">
        <v>0</v>
      </c>
      <c r="H82" s="16">
        <v>0</v>
      </c>
      <c r="I82" s="16">
        <v>0</v>
      </c>
    </row>
    <row r="83" spans="1:13" s="2" customFormat="1" ht="4.5" customHeight="1" x14ac:dyDescent="0.2">
      <c r="A83" s="13"/>
      <c r="B83" s="14"/>
      <c r="C83" s="15"/>
      <c r="D83" s="16"/>
      <c r="E83" s="16"/>
      <c r="F83" s="16"/>
      <c r="G83" s="17"/>
      <c r="H83" s="16"/>
      <c r="I83" s="16"/>
    </row>
    <row r="84" spans="1:13" s="2" customFormat="1" ht="12.75" customHeight="1" x14ac:dyDescent="0.2">
      <c r="A84" s="23" t="s">
        <v>144</v>
      </c>
      <c r="B84" s="24" t="s">
        <v>145</v>
      </c>
      <c r="C84" s="24"/>
      <c r="D84" s="25">
        <f>SUM(D85:D91)</f>
        <v>630576171</v>
      </c>
      <c r="E84" s="25">
        <f t="shared" ref="E84:I84" si="26">SUM(E85:E91)</f>
        <v>-11693387</v>
      </c>
      <c r="F84" s="25">
        <f t="shared" si="26"/>
        <v>618882784</v>
      </c>
      <c r="G84" s="25">
        <f t="shared" si="26"/>
        <v>557591881</v>
      </c>
      <c r="H84" s="25">
        <f t="shared" si="26"/>
        <v>557591881</v>
      </c>
      <c r="I84" s="25">
        <f t="shared" si="26"/>
        <v>61290903</v>
      </c>
    </row>
    <row r="85" spans="1:13" s="2" customFormat="1" ht="12.75" customHeight="1" x14ac:dyDescent="0.2">
      <c r="A85" s="13"/>
      <c r="B85" s="14" t="s">
        <v>146</v>
      </c>
      <c r="C85" s="15" t="s">
        <v>147</v>
      </c>
      <c r="D85" s="16">
        <v>290091205</v>
      </c>
      <c r="E85" s="16">
        <v>-81543359</v>
      </c>
      <c r="F85" s="17">
        <f t="shared" ref="F85:F91" si="27">D85+E85</f>
        <v>208547846</v>
      </c>
      <c r="G85" s="17">
        <v>199855475</v>
      </c>
      <c r="H85" s="16">
        <v>199855475</v>
      </c>
      <c r="I85" s="16">
        <f t="shared" ref="I85:I91" si="28">F85-G85</f>
        <v>8692371</v>
      </c>
      <c r="L85" s="33"/>
      <c r="M85" s="34"/>
    </row>
    <row r="86" spans="1:13" s="2" customFormat="1" ht="12.75" customHeight="1" x14ac:dyDescent="0.2">
      <c r="A86" s="13"/>
      <c r="B86" s="14" t="s">
        <v>148</v>
      </c>
      <c r="C86" s="15" t="s">
        <v>149</v>
      </c>
      <c r="D86" s="16">
        <v>263495136</v>
      </c>
      <c r="E86" s="16">
        <v>79425749</v>
      </c>
      <c r="F86" s="17">
        <f t="shared" si="27"/>
        <v>342920885</v>
      </c>
      <c r="G86" s="17">
        <v>342920885</v>
      </c>
      <c r="H86" s="16">
        <v>342920885</v>
      </c>
      <c r="I86" s="16">
        <f t="shared" si="28"/>
        <v>0</v>
      </c>
    </row>
    <row r="87" spans="1:13" s="2" customFormat="1" ht="12.75" customHeight="1" x14ac:dyDescent="0.2">
      <c r="A87" s="13"/>
      <c r="B87" s="14" t="s">
        <v>150</v>
      </c>
      <c r="C87" s="15" t="s">
        <v>151</v>
      </c>
      <c r="D87" s="16">
        <v>0</v>
      </c>
      <c r="E87" s="16">
        <v>0</v>
      </c>
      <c r="F87" s="17">
        <f t="shared" si="27"/>
        <v>0</v>
      </c>
      <c r="G87" s="16">
        <v>0</v>
      </c>
      <c r="H87" s="16">
        <v>0</v>
      </c>
      <c r="I87" s="16">
        <f t="shared" si="28"/>
        <v>0</v>
      </c>
    </row>
    <row r="88" spans="1:13" s="2" customFormat="1" ht="12.75" customHeight="1" x14ac:dyDescent="0.2">
      <c r="A88" s="13"/>
      <c r="B88" s="14" t="s">
        <v>152</v>
      </c>
      <c r="C88" s="15" t="s">
        <v>153</v>
      </c>
      <c r="D88" s="16">
        <v>19711761</v>
      </c>
      <c r="E88" s="16">
        <v>-5520870</v>
      </c>
      <c r="F88" s="17">
        <f t="shared" si="27"/>
        <v>14190891</v>
      </c>
      <c r="G88" s="17">
        <v>11645241</v>
      </c>
      <c r="H88" s="16">
        <v>11645241</v>
      </c>
      <c r="I88" s="16">
        <f t="shared" si="28"/>
        <v>2545650</v>
      </c>
    </row>
    <row r="89" spans="1:13" s="2" customFormat="1" ht="12.75" customHeight="1" x14ac:dyDescent="0.2">
      <c r="A89" s="13"/>
      <c r="B89" s="14" t="s">
        <v>154</v>
      </c>
      <c r="C89" s="15" t="s">
        <v>155</v>
      </c>
      <c r="D89" s="16">
        <v>0</v>
      </c>
      <c r="E89" s="16">
        <v>0</v>
      </c>
      <c r="F89" s="17">
        <f t="shared" si="27"/>
        <v>0</v>
      </c>
      <c r="G89" s="17">
        <v>0</v>
      </c>
      <c r="H89" s="16">
        <v>0</v>
      </c>
      <c r="I89" s="16">
        <f t="shared" si="28"/>
        <v>0</v>
      </c>
    </row>
    <row r="90" spans="1:13" s="2" customFormat="1" ht="12.75" customHeight="1" x14ac:dyDescent="0.2">
      <c r="A90" s="13"/>
      <c r="B90" s="14" t="s">
        <v>156</v>
      </c>
      <c r="C90" s="15" t="s">
        <v>157</v>
      </c>
      <c r="D90" s="16">
        <v>0</v>
      </c>
      <c r="E90" s="16">
        <v>0</v>
      </c>
      <c r="F90" s="17">
        <f t="shared" si="27"/>
        <v>0</v>
      </c>
      <c r="G90" s="17">
        <v>0</v>
      </c>
      <c r="H90" s="16">
        <v>0</v>
      </c>
      <c r="I90" s="16">
        <f t="shared" si="28"/>
        <v>0</v>
      </c>
    </row>
    <row r="91" spans="1:13" s="2" customFormat="1" ht="25.5" customHeight="1" x14ac:dyDescent="0.2">
      <c r="A91" s="13"/>
      <c r="B91" s="14" t="s">
        <v>158</v>
      </c>
      <c r="C91" s="26" t="s">
        <v>159</v>
      </c>
      <c r="D91" s="16">
        <v>57278069</v>
      </c>
      <c r="E91" s="16">
        <v>-4054907</v>
      </c>
      <c r="F91" s="17">
        <f t="shared" si="27"/>
        <v>53223162</v>
      </c>
      <c r="G91" s="17">
        <v>3170280</v>
      </c>
      <c r="H91" s="16">
        <v>3170280</v>
      </c>
      <c r="I91" s="16">
        <f t="shared" si="28"/>
        <v>50052882</v>
      </c>
    </row>
    <row r="92" spans="1:13" s="2" customFormat="1" ht="6" customHeight="1" x14ac:dyDescent="0.2">
      <c r="A92" s="13"/>
      <c r="B92" s="14"/>
      <c r="C92" s="15"/>
      <c r="D92" s="16"/>
      <c r="E92" s="16"/>
      <c r="F92" s="16"/>
      <c r="G92" s="17"/>
      <c r="H92" s="16"/>
      <c r="I92" s="16"/>
    </row>
    <row r="93" spans="1:13" s="22" customFormat="1" ht="15.95" customHeight="1" thickBot="1" x14ac:dyDescent="0.25">
      <c r="A93" s="18" t="s">
        <v>160</v>
      </c>
      <c r="B93" s="18"/>
      <c r="C93" s="18"/>
      <c r="D93" s="19">
        <f>SUM(D94,D103,D114,D125,D136,D147,D152,D162,D167)</f>
        <v>45691377708</v>
      </c>
      <c r="E93" s="19">
        <f t="shared" ref="E93:I93" si="29">SUM(E94,E103,E114,E125,E136,E147,E152,E162,E167)</f>
        <v>3917265686</v>
      </c>
      <c r="F93" s="19">
        <f t="shared" si="29"/>
        <v>49608643394</v>
      </c>
      <c r="G93" s="19">
        <f t="shared" si="29"/>
        <v>34801469658</v>
      </c>
      <c r="H93" s="19">
        <f t="shared" si="29"/>
        <v>34693035655</v>
      </c>
      <c r="I93" s="19">
        <f t="shared" si="29"/>
        <v>14807173736</v>
      </c>
      <c r="J93" s="20"/>
      <c r="K93" s="21"/>
    </row>
    <row r="94" spans="1:13" s="2" customFormat="1" ht="12.75" customHeight="1" thickTop="1" x14ac:dyDescent="0.2">
      <c r="A94" s="23" t="s">
        <v>15</v>
      </c>
      <c r="B94" s="24" t="s">
        <v>16</v>
      </c>
      <c r="C94" s="24"/>
      <c r="D94" s="25">
        <f t="shared" ref="D94:I94" si="30">SUM(D95:D101)</f>
        <v>22115634597</v>
      </c>
      <c r="E94" s="25">
        <f t="shared" si="30"/>
        <v>36053312</v>
      </c>
      <c r="F94" s="25">
        <f t="shared" si="30"/>
        <v>22151687909</v>
      </c>
      <c r="G94" s="25">
        <f t="shared" si="30"/>
        <v>14350651063</v>
      </c>
      <c r="H94" s="25">
        <f t="shared" si="30"/>
        <v>14274252211</v>
      </c>
      <c r="I94" s="25">
        <f t="shared" si="30"/>
        <v>7801036846</v>
      </c>
    </row>
    <row r="95" spans="1:13" s="2" customFormat="1" ht="25.5" customHeight="1" x14ac:dyDescent="0.2">
      <c r="A95" s="13"/>
      <c r="B95" s="14" t="s">
        <v>17</v>
      </c>
      <c r="C95" s="26" t="s">
        <v>18</v>
      </c>
      <c r="D95" s="16">
        <v>11301055884</v>
      </c>
      <c r="E95" s="16">
        <v>-10718921</v>
      </c>
      <c r="F95" s="17">
        <f t="shared" ref="F95:F101" si="31">D95+E95</f>
        <v>11290336963</v>
      </c>
      <c r="G95" s="17">
        <v>7579150899</v>
      </c>
      <c r="H95" s="17">
        <v>7503957359</v>
      </c>
      <c r="I95" s="16">
        <f t="shared" ref="I95:I101" si="32">F95-G95</f>
        <v>3711186064</v>
      </c>
    </row>
    <row r="96" spans="1:13" s="2" customFormat="1" ht="12.75" customHeight="1" x14ac:dyDescent="0.2">
      <c r="A96" s="13"/>
      <c r="B96" s="14" t="s">
        <v>19</v>
      </c>
      <c r="C96" s="26" t="s">
        <v>20</v>
      </c>
      <c r="D96" s="16">
        <v>22482281</v>
      </c>
      <c r="E96" s="16">
        <v>35601442</v>
      </c>
      <c r="F96" s="17">
        <f t="shared" si="31"/>
        <v>58083723</v>
      </c>
      <c r="G96" s="17">
        <v>34075680</v>
      </c>
      <c r="H96" s="17">
        <v>33566192</v>
      </c>
      <c r="I96" s="16">
        <f t="shared" si="32"/>
        <v>24008043</v>
      </c>
    </row>
    <row r="97" spans="1:9" s="2" customFormat="1" ht="12.75" customHeight="1" x14ac:dyDescent="0.2">
      <c r="A97" s="13"/>
      <c r="B97" s="14" t="s">
        <v>21</v>
      </c>
      <c r="C97" s="15" t="s">
        <v>22</v>
      </c>
      <c r="D97" s="16">
        <v>3603930063</v>
      </c>
      <c r="E97" s="16">
        <v>3890900</v>
      </c>
      <c r="F97" s="17">
        <f t="shared" si="31"/>
        <v>3607820963</v>
      </c>
      <c r="G97" s="17">
        <v>1734019805</v>
      </c>
      <c r="H97" s="17">
        <v>1733560515</v>
      </c>
      <c r="I97" s="16">
        <f t="shared" si="32"/>
        <v>1873801158</v>
      </c>
    </row>
    <row r="98" spans="1:9" s="2" customFormat="1" ht="12.75" customHeight="1" x14ac:dyDescent="0.2">
      <c r="A98" s="13"/>
      <c r="B98" s="14" t="s">
        <v>23</v>
      </c>
      <c r="C98" s="15" t="s">
        <v>24</v>
      </c>
      <c r="D98" s="16">
        <v>2717428769</v>
      </c>
      <c r="E98" s="16">
        <v>4509485</v>
      </c>
      <c r="F98" s="17">
        <f t="shared" si="31"/>
        <v>2721938254</v>
      </c>
      <c r="G98" s="17">
        <v>1865564408</v>
      </c>
      <c r="H98" s="17">
        <v>1865373860</v>
      </c>
      <c r="I98" s="16">
        <f t="shared" si="32"/>
        <v>856373846</v>
      </c>
    </row>
    <row r="99" spans="1:9" s="2" customFormat="1" ht="12.75" customHeight="1" x14ac:dyDescent="0.2">
      <c r="A99" s="13"/>
      <c r="B99" s="14" t="s">
        <v>25</v>
      </c>
      <c r="C99" s="15" t="s">
        <v>26</v>
      </c>
      <c r="D99" s="16">
        <v>1912541740</v>
      </c>
      <c r="E99" s="16">
        <v>1029436</v>
      </c>
      <c r="F99" s="17">
        <f t="shared" si="31"/>
        <v>1913571176</v>
      </c>
      <c r="G99" s="17">
        <v>1133624203</v>
      </c>
      <c r="H99" s="17">
        <v>1133586226</v>
      </c>
      <c r="I99" s="16">
        <f t="shared" si="32"/>
        <v>779946973</v>
      </c>
    </row>
    <row r="100" spans="1:9" s="2" customFormat="1" ht="12.75" customHeight="1" x14ac:dyDescent="0.2">
      <c r="A100" s="13"/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1"/>
        <v>0</v>
      </c>
      <c r="G100" s="17">
        <v>0</v>
      </c>
      <c r="H100" s="17">
        <v>0</v>
      </c>
      <c r="I100" s="16">
        <f t="shared" si="32"/>
        <v>0</v>
      </c>
    </row>
    <row r="101" spans="1:9" s="2" customFormat="1" ht="12.75" customHeight="1" x14ac:dyDescent="0.2">
      <c r="A101" s="13"/>
      <c r="B101" s="14" t="s">
        <v>29</v>
      </c>
      <c r="C101" s="15" t="s">
        <v>30</v>
      </c>
      <c r="D101" s="16">
        <v>2558195860</v>
      </c>
      <c r="E101" s="16">
        <v>1740970</v>
      </c>
      <c r="F101" s="17">
        <f t="shared" si="31"/>
        <v>2559936830</v>
      </c>
      <c r="G101" s="17">
        <v>2004216068</v>
      </c>
      <c r="H101" s="17">
        <v>2004208059</v>
      </c>
      <c r="I101" s="16">
        <f t="shared" si="32"/>
        <v>555720762</v>
      </c>
    </row>
    <row r="102" spans="1:9" s="2" customFormat="1" ht="4.5" customHeight="1" x14ac:dyDescent="0.2">
      <c r="A102" s="13"/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customHeight="1" x14ac:dyDescent="0.2">
      <c r="A103" s="23" t="s">
        <v>31</v>
      </c>
      <c r="B103" s="24" t="s">
        <v>32</v>
      </c>
      <c r="C103" s="24"/>
      <c r="D103" s="25">
        <f>SUM(D104:D112)</f>
        <v>266020904</v>
      </c>
      <c r="E103" s="25">
        <f t="shared" ref="E103:I103" si="33">SUM(E104:E112)</f>
        <v>48513349</v>
      </c>
      <c r="F103" s="25">
        <f t="shared" si="33"/>
        <v>314534253</v>
      </c>
      <c r="G103" s="25">
        <f t="shared" si="33"/>
        <v>97636983</v>
      </c>
      <c r="H103" s="25">
        <f t="shared" si="33"/>
        <v>95808143</v>
      </c>
      <c r="I103" s="25">
        <f t="shared" si="33"/>
        <v>216897270</v>
      </c>
    </row>
    <row r="104" spans="1:9" s="2" customFormat="1" ht="25.5" customHeight="1" x14ac:dyDescent="0.2">
      <c r="A104" s="13"/>
      <c r="B104" s="14" t="s">
        <v>33</v>
      </c>
      <c r="C104" s="26" t="s">
        <v>34</v>
      </c>
      <c r="D104" s="16">
        <v>93766586</v>
      </c>
      <c r="E104" s="16">
        <v>17914842</v>
      </c>
      <c r="F104" s="17">
        <f t="shared" ref="F104:F112" si="34">D104+E104</f>
        <v>111681428</v>
      </c>
      <c r="G104" s="17">
        <v>13095719</v>
      </c>
      <c r="H104" s="16">
        <v>12925085</v>
      </c>
      <c r="I104" s="16">
        <f t="shared" ref="I104:I112" si="35">F104-G104</f>
        <v>98585709</v>
      </c>
    </row>
    <row r="105" spans="1:9" s="2" customFormat="1" ht="12.75" customHeight="1" x14ac:dyDescent="0.2">
      <c r="A105" s="13"/>
      <c r="B105" s="14" t="s">
        <v>35</v>
      </c>
      <c r="C105" s="15" t="s">
        <v>36</v>
      </c>
      <c r="D105" s="16">
        <v>51518260</v>
      </c>
      <c r="E105" s="16">
        <v>563034</v>
      </c>
      <c r="F105" s="17">
        <f t="shared" si="34"/>
        <v>52081294</v>
      </c>
      <c r="G105" s="17">
        <v>23384785</v>
      </c>
      <c r="H105" s="16">
        <v>23379050</v>
      </c>
      <c r="I105" s="16">
        <f t="shared" si="35"/>
        <v>28696509</v>
      </c>
    </row>
    <row r="106" spans="1:9" s="2" customFormat="1" ht="25.5" customHeight="1" x14ac:dyDescent="0.2">
      <c r="A106" s="13"/>
      <c r="B106" s="14" t="s">
        <v>37</v>
      </c>
      <c r="C106" s="26" t="s">
        <v>38</v>
      </c>
      <c r="D106" s="16">
        <v>0</v>
      </c>
      <c r="E106" s="16">
        <v>0</v>
      </c>
      <c r="F106" s="17">
        <f t="shared" si="34"/>
        <v>0</v>
      </c>
      <c r="G106" s="17">
        <v>0</v>
      </c>
      <c r="H106" s="16">
        <v>0</v>
      </c>
      <c r="I106" s="16">
        <f t="shared" si="35"/>
        <v>0</v>
      </c>
    </row>
    <row r="107" spans="1:9" s="2" customFormat="1" ht="25.5" customHeight="1" x14ac:dyDescent="0.2">
      <c r="A107" s="13"/>
      <c r="B107" s="14" t="s">
        <v>39</v>
      </c>
      <c r="C107" s="26" t="s">
        <v>40</v>
      </c>
      <c r="D107" s="16">
        <v>72407277</v>
      </c>
      <c r="E107" s="16">
        <v>-14534722</v>
      </c>
      <c r="F107" s="17">
        <f t="shared" si="34"/>
        <v>57872555</v>
      </c>
      <c r="G107" s="17">
        <v>751637</v>
      </c>
      <c r="H107" s="16">
        <v>743714</v>
      </c>
      <c r="I107" s="16">
        <f t="shared" si="35"/>
        <v>57120918</v>
      </c>
    </row>
    <row r="108" spans="1:9" s="2" customFormat="1" ht="25.5" customHeight="1" x14ac:dyDescent="0.2">
      <c r="A108" s="13"/>
      <c r="B108" s="14" t="s">
        <v>41</v>
      </c>
      <c r="C108" s="26" t="s">
        <v>42</v>
      </c>
      <c r="D108" s="16">
        <v>2276592</v>
      </c>
      <c r="E108" s="16">
        <v>-1145479</v>
      </c>
      <c r="F108" s="17">
        <f t="shared" si="34"/>
        <v>1131113</v>
      </c>
      <c r="G108" s="17">
        <v>332315</v>
      </c>
      <c r="H108" s="16">
        <v>332315</v>
      </c>
      <c r="I108" s="16">
        <f t="shared" si="35"/>
        <v>798798</v>
      </c>
    </row>
    <row r="109" spans="1:9" s="2" customFormat="1" ht="12.75" customHeight="1" x14ac:dyDescent="0.2">
      <c r="A109" s="13"/>
      <c r="B109" s="14" t="s">
        <v>43</v>
      </c>
      <c r="C109" s="15" t="s">
        <v>44</v>
      </c>
      <c r="D109" s="16">
        <v>10988015</v>
      </c>
      <c r="E109" s="16">
        <v>37665670</v>
      </c>
      <c r="F109" s="17">
        <f t="shared" si="34"/>
        <v>48653685</v>
      </c>
      <c r="G109" s="17">
        <v>38553767</v>
      </c>
      <c r="H109" s="16">
        <v>36909269</v>
      </c>
      <c r="I109" s="16">
        <f t="shared" si="35"/>
        <v>10099918</v>
      </c>
    </row>
    <row r="110" spans="1:9" s="2" customFormat="1" ht="25.5" customHeight="1" x14ac:dyDescent="0.2">
      <c r="A110" s="13"/>
      <c r="B110" s="14" t="s">
        <v>45</v>
      </c>
      <c r="C110" s="26" t="s">
        <v>46</v>
      </c>
      <c r="D110" s="16">
        <v>26580736</v>
      </c>
      <c r="E110" s="16">
        <v>-2690088</v>
      </c>
      <c r="F110" s="17">
        <f t="shared" si="34"/>
        <v>23890648</v>
      </c>
      <c r="G110" s="17">
        <v>11412562</v>
      </c>
      <c r="H110" s="16">
        <v>11412562</v>
      </c>
      <c r="I110" s="16">
        <f t="shared" si="35"/>
        <v>12478086</v>
      </c>
    </row>
    <row r="111" spans="1:9" s="2" customFormat="1" ht="12.75" customHeight="1" x14ac:dyDescent="0.2">
      <c r="A111" s="13"/>
      <c r="B111" s="14" t="s">
        <v>47</v>
      </c>
      <c r="C111" s="15" t="s">
        <v>48</v>
      </c>
      <c r="D111" s="16">
        <v>2489260</v>
      </c>
      <c r="E111" s="16">
        <v>7667598</v>
      </c>
      <c r="F111" s="17">
        <f t="shared" si="34"/>
        <v>10156858</v>
      </c>
      <c r="G111" s="17">
        <v>6796412</v>
      </c>
      <c r="H111" s="16">
        <v>6796412</v>
      </c>
      <c r="I111" s="16">
        <f t="shared" si="35"/>
        <v>3360446</v>
      </c>
    </row>
    <row r="112" spans="1:9" s="2" customFormat="1" ht="12.75" customHeight="1" x14ac:dyDescent="0.2">
      <c r="A112" s="13"/>
      <c r="B112" s="14" t="s">
        <v>49</v>
      </c>
      <c r="C112" s="26" t="s">
        <v>50</v>
      </c>
      <c r="D112" s="16">
        <v>5994178</v>
      </c>
      <c r="E112" s="16">
        <v>3072494</v>
      </c>
      <c r="F112" s="17">
        <f t="shared" si="34"/>
        <v>9066672</v>
      </c>
      <c r="G112" s="17">
        <v>3309786</v>
      </c>
      <c r="H112" s="16">
        <v>3309736</v>
      </c>
      <c r="I112" s="16">
        <f t="shared" si="35"/>
        <v>5756886</v>
      </c>
    </row>
    <row r="113" spans="1:9" s="2" customFormat="1" ht="4.5" customHeight="1" x14ac:dyDescent="0.2">
      <c r="A113" s="13"/>
      <c r="B113" s="14"/>
      <c r="C113" s="26"/>
      <c r="D113" s="16"/>
      <c r="E113" s="16"/>
      <c r="F113" s="16"/>
      <c r="G113" s="17"/>
      <c r="H113" s="16"/>
      <c r="I113" s="16"/>
    </row>
    <row r="114" spans="1:9" s="2" customFormat="1" ht="12.75" customHeight="1" x14ac:dyDescent="0.2">
      <c r="A114" s="23" t="s">
        <v>51</v>
      </c>
      <c r="B114" s="24" t="s">
        <v>52</v>
      </c>
      <c r="C114" s="24"/>
      <c r="D114" s="25">
        <f>SUM(D115:D123)</f>
        <v>433636436</v>
      </c>
      <c r="E114" s="25">
        <f t="shared" ref="E114:I114" si="36">SUM(E115:E123)</f>
        <v>133840864</v>
      </c>
      <c r="F114" s="25">
        <f t="shared" si="36"/>
        <v>567477300</v>
      </c>
      <c r="G114" s="25">
        <f t="shared" si="36"/>
        <v>146694630</v>
      </c>
      <c r="H114" s="25">
        <f t="shared" si="36"/>
        <v>146107789</v>
      </c>
      <c r="I114" s="25">
        <f t="shared" si="36"/>
        <v>420782670</v>
      </c>
    </row>
    <row r="115" spans="1:9" s="2" customFormat="1" ht="12.75" customHeight="1" x14ac:dyDescent="0.2">
      <c r="A115" s="13"/>
      <c r="B115" s="14" t="s">
        <v>53</v>
      </c>
      <c r="C115" s="15" t="s">
        <v>54</v>
      </c>
      <c r="D115" s="16">
        <v>189616727</v>
      </c>
      <c r="E115" s="16">
        <v>-12742217</v>
      </c>
      <c r="F115" s="17">
        <f t="shared" ref="F115:F123" si="37">D115+E115</f>
        <v>176874510</v>
      </c>
      <c r="G115" s="17">
        <v>82956254</v>
      </c>
      <c r="H115" s="16">
        <v>82956254</v>
      </c>
      <c r="I115" s="16">
        <f t="shared" ref="I115:I123" si="38">F115-G115</f>
        <v>93918256</v>
      </c>
    </row>
    <row r="116" spans="1:9" s="2" customFormat="1" ht="12.75" customHeight="1" x14ac:dyDescent="0.2">
      <c r="A116" s="13"/>
      <c r="B116" s="14" t="s">
        <v>55</v>
      </c>
      <c r="C116" s="15" t="s">
        <v>56</v>
      </c>
      <c r="D116" s="16">
        <v>21745343</v>
      </c>
      <c r="E116" s="16">
        <v>2296714</v>
      </c>
      <c r="F116" s="17">
        <f t="shared" si="37"/>
        <v>24042057</v>
      </c>
      <c r="G116" s="17">
        <v>10500151</v>
      </c>
      <c r="H116" s="16">
        <v>10262064</v>
      </c>
      <c r="I116" s="16">
        <f t="shared" si="38"/>
        <v>13541906</v>
      </c>
    </row>
    <row r="117" spans="1:9" s="2" customFormat="1" ht="25.5" customHeight="1" x14ac:dyDescent="0.2">
      <c r="A117" s="13"/>
      <c r="B117" s="14" t="s">
        <v>57</v>
      </c>
      <c r="C117" s="26" t="s">
        <v>58</v>
      </c>
      <c r="D117" s="16">
        <v>28258647</v>
      </c>
      <c r="E117" s="16">
        <v>70905797</v>
      </c>
      <c r="F117" s="17">
        <f t="shared" si="37"/>
        <v>99164444</v>
      </c>
      <c r="G117" s="17">
        <v>11184821</v>
      </c>
      <c r="H117" s="16">
        <v>11115196</v>
      </c>
      <c r="I117" s="16">
        <f t="shared" si="38"/>
        <v>87979623</v>
      </c>
    </row>
    <row r="118" spans="1:9" s="2" customFormat="1" ht="12.75" customHeight="1" x14ac:dyDescent="0.2">
      <c r="A118" s="13"/>
      <c r="B118" s="14" t="s">
        <v>59</v>
      </c>
      <c r="C118" s="15" t="s">
        <v>60</v>
      </c>
      <c r="D118" s="16">
        <v>5713840</v>
      </c>
      <c r="E118" s="16">
        <v>485420</v>
      </c>
      <c r="F118" s="17">
        <f t="shared" si="37"/>
        <v>6199260</v>
      </c>
      <c r="G118" s="17">
        <v>869628</v>
      </c>
      <c r="H118" s="16">
        <v>864818</v>
      </c>
      <c r="I118" s="16">
        <f t="shared" si="38"/>
        <v>5329632</v>
      </c>
    </row>
    <row r="119" spans="1:9" s="2" customFormat="1" ht="25.5" customHeight="1" x14ac:dyDescent="0.2">
      <c r="A119" s="13"/>
      <c r="B119" s="14" t="s">
        <v>61</v>
      </c>
      <c r="C119" s="26" t="s">
        <v>62</v>
      </c>
      <c r="D119" s="16">
        <v>40998162</v>
      </c>
      <c r="E119" s="16">
        <v>67340806</v>
      </c>
      <c r="F119" s="17">
        <f t="shared" si="37"/>
        <v>108338968</v>
      </c>
      <c r="G119" s="17">
        <v>20842150</v>
      </c>
      <c r="H119" s="16">
        <v>20777053</v>
      </c>
      <c r="I119" s="16">
        <f t="shared" si="38"/>
        <v>87496818</v>
      </c>
    </row>
    <row r="120" spans="1:9" s="2" customFormat="1" ht="12.75" customHeight="1" x14ac:dyDescent="0.2">
      <c r="A120" s="13"/>
      <c r="B120" s="14" t="s">
        <v>63</v>
      </c>
      <c r="C120" s="15" t="s">
        <v>64</v>
      </c>
      <c r="D120" s="16">
        <v>1438427</v>
      </c>
      <c r="E120" s="16">
        <v>773508</v>
      </c>
      <c r="F120" s="17">
        <f t="shared" si="37"/>
        <v>2211935</v>
      </c>
      <c r="G120" s="17">
        <v>452902</v>
      </c>
      <c r="H120" s="16">
        <v>452902</v>
      </c>
      <c r="I120" s="16">
        <f t="shared" si="38"/>
        <v>1759033</v>
      </c>
    </row>
    <row r="121" spans="1:9" s="2" customFormat="1" ht="12.75" customHeight="1" x14ac:dyDescent="0.2">
      <c r="A121" s="13"/>
      <c r="B121" s="14" t="s">
        <v>65</v>
      </c>
      <c r="C121" s="15" t="s">
        <v>66</v>
      </c>
      <c r="D121" s="16">
        <v>28087428</v>
      </c>
      <c r="E121" s="16">
        <v>2886136</v>
      </c>
      <c r="F121" s="17">
        <f t="shared" si="37"/>
        <v>30973564</v>
      </c>
      <c r="G121" s="17">
        <v>4679586</v>
      </c>
      <c r="H121" s="16">
        <v>4598096</v>
      </c>
      <c r="I121" s="16">
        <f t="shared" si="38"/>
        <v>26293978</v>
      </c>
    </row>
    <row r="122" spans="1:9" s="2" customFormat="1" ht="12.75" customHeight="1" x14ac:dyDescent="0.2">
      <c r="A122" s="13"/>
      <c r="B122" s="14" t="s">
        <v>67</v>
      </c>
      <c r="C122" s="15" t="s">
        <v>68</v>
      </c>
      <c r="D122" s="16">
        <v>39755592</v>
      </c>
      <c r="E122" s="16">
        <v>1806434</v>
      </c>
      <c r="F122" s="17">
        <f t="shared" si="37"/>
        <v>41562026</v>
      </c>
      <c r="G122" s="17">
        <v>8829262</v>
      </c>
      <c r="H122" s="16">
        <v>8701530</v>
      </c>
      <c r="I122" s="16">
        <f t="shared" si="38"/>
        <v>32732764</v>
      </c>
    </row>
    <row r="123" spans="1:9" s="2" customFormat="1" ht="12.75" customHeight="1" x14ac:dyDescent="0.2">
      <c r="A123" s="13"/>
      <c r="B123" s="14" t="s">
        <v>69</v>
      </c>
      <c r="C123" s="15" t="s">
        <v>70</v>
      </c>
      <c r="D123" s="16">
        <v>78022270</v>
      </c>
      <c r="E123" s="16">
        <v>88266</v>
      </c>
      <c r="F123" s="17">
        <f t="shared" si="37"/>
        <v>78110536</v>
      </c>
      <c r="G123" s="17">
        <v>6379876</v>
      </c>
      <c r="H123" s="16">
        <v>6379876</v>
      </c>
      <c r="I123" s="16">
        <f t="shared" si="38"/>
        <v>71730660</v>
      </c>
    </row>
    <row r="124" spans="1:9" s="2" customFormat="1" ht="4.5" customHeight="1" x14ac:dyDescent="0.2">
      <c r="A124" s="13"/>
      <c r="B124" s="14"/>
      <c r="C124" s="15"/>
      <c r="D124" s="16"/>
      <c r="E124" s="16"/>
      <c r="F124" s="16"/>
      <c r="G124" s="17"/>
      <c r="H124" s="16"/>
      <c r="I124" s="16"/>
    </row>
    <row r="125" spans="1:9" s="2" customFormat="1" ht="25.5" customHeight="1" x14ac:dyDescent="0.2">
      <c r="A125" s="23" t="s">
        <v>71</v>
      </c>
      <c r="B125" s="27" t="s">
        <v>72</v>
      </c>
      <c r="C125" s="27"/>
      <c r="D125" s="25">
        <f>SUM(D126:D134)</f>
        <v>1368043686</v>
      </c>
      <c r="E125" s="25">
        <f t="shared" ref="E125:I125" si="39">SUM(E126:E134)</f>
        <v>161533604</v>
      </c>
      <c r="F125" s="25">
        <f t="shared" si="39"/>
        <v>1529577290</v>
      </c>
      <c r="G125" s="25">
        <f t="shared" si="39"/>
        <v>977429089</v>
      </c>
      <c r="H125" s="25">
        <f t="shared" si="39"/>
        <v>977061699</v>
      </c>
      <c r="I125" s="25">
        <f t="shared" si="39"/>
        <v>552148201</v>
      </c>
    </row>
    <row r="126" spans="1:9" s="2" customFormat="1" ht="25.5" customHeight="1" x14ac:dyDescent="0.2">
      <c r="A126" s="13"/>
      <c r="B126" s="14" t="s">
        <v>73</v>
      </c>
      <c r="C126" s="26" t="s">
        <v>74</v>
      </c>
      <c r="D126" s="16">
        <v>1183192616</v>
      </c>
      <c r="E126" s="16">
        <v>32436471</v>
      </c>
      <c r="F126" s="17">
        <f t="shared" ref="F126:F134" si="40">D126+E126</f>
        <v>1215629087</v>
      </c>
      <c r="G126" s="17">
        <v>834502817</v>
      </c>
      <c r="H126" s="16">
        <v>834502817</v>
      </c>
      <c r="I126" s="16">
        <f t="shared" ref="I126:I130" si="41">F126-G126</f>
        <v>381126270</v>
      </c>
    </row>
    <row r="127" spans="1:9" s="2" customFormat="1" ht="12.75" customHeight="1" x14ac:dyDescent="0.2">
      <c r="A127" s="13"/>
      <c r="B127" s="14" t="s">
        <v>75</v>
      </c>
      <c r="C127" s="15" t="s">
        <v>76</v>
      </c>
      <c r="D127" s="16">
        <v>36388993</v>
      </c>
      <c r="E127" s="16">
        <v>20414113</v>
      </c>
      <c r="F127" s="17">
        <f t="shared" si="40"/>
        <v>56803106</v>
      </c>
      <c r="G127" s="17">
        <v>48732346</v>
      </c>
      <c r="H127" s="16">
        <v>48660322</v>
      </c>
      <c r="I127" s="16">
        <f t="shared" si="41"/>
        <v>8070760</v>
      </c>
    </row>
    <row r="128" spans="1:9" s="2" customFormat="1" ht="12.75" customHeight="1" x14ac:dyDescent="0.2">
      <c r="A128" s="13"/>
      <c r="B128" s="14" t="s">
        <v>77</v>
      </c>
      <c r="C128" s="15" t="s">
        <v>78</v>
      </c>
      <c r="D128" s="16">
        <v>0</v>
      </c>
      <c r="E128" s="16">
        <v>4296</v>
      </c>
      <c r="F128" s="17">
        <f t="shared" si="40"/>
        <v>4296</v>
      </c>
      <c r="G128" s="17">
        <v>0</v>
      </c>
      <c r="H128" s="16">
        <v>0</v>
      </c>
      <c r="I128" s="16">
        <f t="shared" si="41"/>
        <v>4296</v>
      </c>
    </row>
    <row r="129" spans="1:10" s="2" customFormat="1" ht="12.75" customHeight="1" x14ac:dyDescent="0.2">
      <c r="A129" s="28"/>
      <c r="B129" s="29" t="s">
        <v>79</v>
      </c>
      <c r="C129" s="35" t="s">
        <v>80</v>
      </c>
      <c r="D129" s="31">
        <v>148462077</v>
      </c>
      <c r="E129" s="31">
        <v>108678724</v>
      </c>
      <c r="F129" s="32">
        <f t="shared" si="40"/>
        <v>257140801</v>
      </c>
      <c r="G129" s="32">
        <v>94193926</v>
      </c>
      <c r="H129" s="31">
        <v>93898560</v>
      </c>
      <c r="I129" s="31">
        <f t="shared" si="41"/>
        <v>162946875</v>
      </c>
    </row>
    <row r="130" spans="1:10" s="2" customFormat="1" ht="12.75" customHeight="1" x14ac:dyDescent="0.2">
      <c r="A130" s="13"/>
      <c r="B130" s="14" t="s">
        <v>81</v>
      </c>
      <c r="C130" s="15" t="s">
        <v>82</v>
      </c>
      <c r="D130" s="16">
        <v>0</v>
      </c>
      <c r="E130" s="16">
        <v>0</v>
      </c>
      <c r="F130" s="17">
        <f t="shared" si="40"/>
        <v>0</v>
      </c>
      <c r="G130" s="17">
        <v>0</v>
      </c>
      <c r="H130" s="16">
        <v>0</v>
      </c>
      <c r="I130" s="16">
        <f t="shared" si="41"/>
        <v>0</v>
      </c>
    </row>
    <row r="131" spans="1:10" s="2" customFormat="1" ht="25.5" customHeight="1" x14ac:dyDescent="0.2">
      <c r="A131" s="13"/>
      <c r="B131" s="14" t="s">
        <v>83</v>
      </c>
      <c r="C131" s="26" t="s">
        <v>84</v>
      </c>
      <c r="D131" s="16">
        <v>0</v>
      </c>
      <c r="E131" s="16">
        <v>0</v>
      </c>
      <c r="F131" s="17">
        <f t="shared" si="40"/>
        <v>0</v>
      </c>
      <c r="G131" s="17">
        <v>0</v>
      </c>
      <c r="H131" s="16">
        <v>0</v>
      </c>
      <c r="I131" s="16">
        <v>0</v>
      </c>
    </row>
    <row r="132" spans="1:10" s="2" customFormat="1" ht="12.75" customHeight="1" x14ac:dyDescent="0.2">
      <c r="A132" s="13"/>
      <c r="B132" s="14" t="s">
        <v>85</v>
      </c>
      <c r="C132" s="15" t="s">
        <v>86</v>
      </c>
      <c r="D132" s="16">
        <v>0</v>
      </c>
      <c r="E132" s="16">
        <v>0</v>
      </c>
      <c r="F132" s="17">
        <f t="shared" si="40"/>
        <v>0</v>
      </c>
      <c r="G132" s="17">
        <v>0</v>
      </c>
      <c r="H132" s="16">
        <v>0</v>
      </c>
      <c r="I132" s="16">
        <v>0</v>
      </c>
    </row>
    <row r="133" spans="1:10" s="2" customFormat="1" ht="12.75" customHeight="1" x14ac:dyDescent="0.2">
      <c r="A133" s="13"/>
      <c r="B133" s="14" t="s">
        <v>87</v>
      </c>
      <c r="C133" s="15" t="s">
        <v>88</v>
      </c>
      <c r="D133" s="16">
        <v>0</v>
      </c>
      <c r="E133" s="16">
        <v>0</v>
      </c>
      <c r="F133" s="17">
        <f t="shared" si="40"/>
        <v>0</v>
      </c>
      <c r="G133" s="17">
        <v>0</v>
      </c>
      <c r="H133" s="16">
        <v>0</v>
      </c>
      <c r="I133" s="16">
        <v>0</v>
      </c>
    </row>
    <row r="134" spans="1:10" s="2" customFormat="1" ht="12.75" customHeight="1" x14ac:dyDescent="0.2">
      <c r="A134" s="13"/>
      <c r="B134" s="14" t="s">
        <v>89</v>
      </c>
      <c r="C134" s="15" t="s">
        <v>90</v>
      </c>
      <c r="D134" s="16">
        <v>0</v>
      </c>
      <c r="E134" s="16">
        <v>0</v>
      </c>
      <c r="F134" s="17">
        <f t="shared" si="40"/>
        <v>0</v>
      </c>
      <c r="G134" s="17">
        <v>0</v>
      </c>
      <c r="H134" s="16">
        <v>0</v>
      </c>
      <c r="I134" s="16">
        <v>0</v>
      </c>
      <c r="J134" s="13"/>
    </row>
    <row r="135" spans="1:10" s="2" customFormat="1" ht="4.5" customHeight="1" x14ac:dyDescent="0.2">
      <c r="A135" s="13"/>
      <c r="B135" s="14"/>
      <c r="C135" s="15"/>
      <c r="D135" s="16"/>
      <c r="E135" s="16"/>
      <c r="F135" s="16"/>
      <c r="G135" s="17"/>
      <c r="H135" s="16"/>
      <c r="I135" s="16"/>
      <c r="J135" s="13"/>
    </row>
    <row r="136" spans="1:10" s="2" customFormat="1" ht="12.75" customHeight="1" x14ac:dyDescent="0.2">
      <c r="A136" s="23" t="s">
        <v>91</v>
      </c>
      <c r="B136" s="24" t="s">
        <v>92</v>
      </c>
      <c r="C136" s="24"/>
      <c r="D136" s="25">
        <f>SUM(D137:D145)</f>
        <v>61012033</v>
      </c>
      <c r="E136" s="25">
        <f t="shared" ref="E136:I136" si="42">SUM(E137:E145)</f>
        <v>48311203</v>
      </c>
      <c r="F136" s="25">
        <f t="shared" si="42"/>
        <v>109323236</v>
      </c>
      <c r="G136" s="25">
        <f t="shared" si="42"/>
        <v>39864535</v>
      </c>
      <c r="H136" s="25">
        <f t="shared" si="42"/>
        <v>37860310</v>
      </c>
      <c r="I136" s="25">
        <f t="shared" si="42"/>
        <v>69458701</v>
      </c>
      <c r="J136" s="13"/>
    </row>
    <row r="137" spans="1:10" s="2" customFormat="1" ht="12.75" customHeight="1" x14ac:dyDescent="0.2">
      <c r="B137" s="36" t="s">
        <v>93</v>
      </c>
      <c r="C137" s="37" t="s">
        <v>94</v>
      </c>
      <c r="D137" s="33">
        <v>26498413</v>
      </c>
      <c r="E137" s="33">
        <v>795169</v>
      </c>
      <c r="F137" s="17">
        <f t="shared" ref="F137:F145" si="43">D137+E137</f>
        <v>27293582</v>
      </c>
      <c r="G137" s="34">
        <v>6194424</v>
      </c>
      <c r="H137" s="33">
        <v>6194424</v>
      </c>
      <c r="I137" s="33">
        <f t="shared" ref="I137:I145" si="44">F137-G137</f>
        <v>21099158</v>
      </c>
    </row>
    <row r="138" spans="1:10" s="2" customFormat="1" ht="12.75" customHeight="1" x14ac:dyDescent="0.2">
      <c r="B138" s="36" t="s">
        <v>95</v>
      </c>
      <c r="C138" s="37" t="s">
        <v>96</v>
      </c>
      <c r="D138" s="33">
        <v>65000</v>
      </c>
      <c r="E138" s="33">
        <v>5887984</v>
      </c>
      <c r="F138" s="17">
        <f t="shared" si="43"/>
        <v>5952984</v>
      </c>
      <c r="G138" s="34">
        <v>931529</v>
      </c>
      <c r="H138" s="33">
        <v>931529</v>
      </c>
      <c r="I138" s="33">
        <f t="shared" si="44"/>
        <v>5021455</v>
      </c>
    </row>
    <row r="139" spans="1:10" s="2" customFormat="1" ht="12.75" customHeight="1" x14ac:dyDescent="0.2">
      <c r="B139" s="36" t="s">
        <v>97</v>
      </c>
      <c r="C139" s="37" t="s">
        <v>98</v>
      </c>
      <c r="D139" s="33">
        <v>220300</v>
      </c>
      <c r="E139" s="33">
        <v>6874644</v>
      </c>
      <c r="F139" s="17">
        <f t="shared" si="43"/>
        <v>7094944</v>
      </c>
      <c r="G139" s="34">
        <v>9686</v>
      </c>
      <c r="H139" s="33">
        <v>9686</v>
      </c>
      <c r="I139" s="33">
        <f t="shared" si="44"/>
        <v>7085258</v>
      </c>
    </row>
    <row r="140" spans="1:10" s="2" customFormat="1" ht="12.75" customHeight="1" x14ac:dyDescent="0.2">
      <c r="B140" s="36" t="s">
        <v>99</v>
      </c>
      <c r="C140" s="37" t="s">
        <v>100</v>
      </c>
      <c r="D140" s="33">
        <v>22068342</v>
      </c>
      <c r="E140" s="33">
        <v>7373485</v>
      </c>
      <c r="F140" s="17">
        <f t="shared" si="43"/>
        <v>29441827</v>
      </c>
      <c r="G140" s="34">
        <v>24204235</v>
      </c>
      <c r="H140" s="33">
        <v>24204234</v>
      </c>
      <c r="I140" s="33">
        <f t="shared" si="44"/>
        <v>5237592</v>
      </c>
    </row>
    <row r="141" spans="1:10" s="2" customFormat="1" ht="12.75" customHeight="1" x14ac:dyDescent="0.2">
      <c r="B141" s="36" t="s">
        <v>101</v>
      </c>
      <c r="C141" s="37" t="s">
        <v>102</v>
      </c>
      <c r="D141" s="33">
        <v>0</v>
      </c>
      <c r="E141" s="33">
        <v>9776263</v>
      </c>
      <c r="F141" s="17">
        <f t="shared" si="43"/>
        <v>9776263</v>
      </c>
      <c r="G141" s="34">
        <v>4883198</v>
      </c>
      <c r="H141" s="33">
        <v>4883198</v>
      </c>
      <c r="I141" s="33">
        <f t="shared" si="44"/>
        <v>4893065</v>
      </c>
    </row>
    <row r="142" spans="1:10" s="2" customFormat="1" ht="12.75" customHeight="1" x14ac:dyDescent="0.2">
      <c r="B142" s="36" t="s">
        <v>103</v>
      </c>
      <c r="C142" s="37" t="s">
        <v>104</v>
      </c>
      <c r="D142" s="33">
        <v>4561673</v>
      </c>
      <c r="E142" s="33">
        <v>18532167</v>
      </c>
      <c r="F142" s="17">
        <f t="shared" si="43"/>
        <v>23093840</v>
      </c>
      <c r="G142" s="34">
        <v>1389863</v>
      </c>
      <c r="H142" s="33">
        <v>1385639</v>
      </c>
      <c r="I142" s="33">
        <f t="shared" si="44"/>
        <v>21703977</v>
      </c>
    </row>
    <row r="143" spans="1:10" s="2" customFormat="1" ht="12.75" customHeight="1" x14ac:dyDescent="0.2">
      <c r="B143" s="36" t="s">
        <v>105</v>
      </c>
      <c r="C143" s="37" t="s">
        <v>106</v>
      </c>
      <c r="D143" s="33">
        <v>0</v>
      </c>
      <c r="E143" s="33">
        <v>0</v>
      </c>
      <c r="F143" s="17">
        <f t="shared" si="43"/>
        <v>0</v>
      </c>
      <c r="G143" s="33">
        <v>0</v>
      </c>
      <c r="H143" s="33">
        <v>0</v>
      </c>
      <c r="I143" s="33">
        <f t="shared" si="44"/>
        <v>0</v>
      </c>
    </row>
    <row r="144" spans="1:10" s="2" customFormat="1" ht="12.75" customHeight="1" x14ac:dyDescent="0.2">
      <c r="B144" s="36" t="s">
        <v>107</v>
      </c>
      <c r="C144" s="37" t="s">
        <v>108</v>
      </c>
      <c r="D144" s="33">
        <v>0</v>
      </c>
      <c r="E144" s="33">
        <v>0</v>
      </c>
      <c r="F144" s="17">
        <f t="shared" si="43"/>
        <v>0</v>
      </c>
      <c r="G144" s="33">
        <v>0</v>
      </c>
      <c r="H144" s="33">
        <v>0</v>
      </c>
      <c r="I144" s="33">
        <f t="shared" si="44"/>
        <v>0</v>
      </c>
    </row>
    <row r="145" spans="1:9" s="2" customFormat="1" ht="12.75" customHeight="1" x14ac:dyDescent="0.2">
      <c r="B145" s="36" t="s">
        <v>109</v>
      </c>
      <c r="C145" s="37" t="s">
        <v>110</v>
      </c>
      <c r="D145" s="33">
        <v>7598305</v>
      </c>
      <c r="E145" s="33">
        <v>-928509</v>
      </c>
      <c r="F145" s="17">
        <f t="shared" si="43"/>
        <v>6669796</v>
      </c>
      <c r="G145" s="34">
        <v>2251600</v>
      </c>
      <c r="H145" s="33">
        <v>251600</v>
      </c>
      <c r="I145" s="33">
        <f t="shared" si="44"/>
        <v>4418196</v>
      </c>
    </row>
    <row r="146" spans="1:9" s="2" customFormat="1" ht="4.5" customHeight="1" x14ac:dyDescent="0.2">
      <c r="B146" s="36"/>
      <c r="C146" s="37"/>
      <c r="D146" s="33"/>
      <c r="E146" s="33"/>
      <c r="F146" s="33"/>
      <c r="G146" s="34"/>
      <c r="H146" s="33"/>
      <c r="I146" s="33"/>
    </row>
    <row r="147" spans="1:9" s="2" customFormat="1" ht="12.75" customHeight="1" x14ac:dyDescent="0.2">
      <c r="A147" s="38" t="s">
        <v>111</v>
      </c>
      <c r="B147" s="39" t="s">
        <v>112</v>
      </c>
      <c r="C147" s="39"/>
      <c r="D147" s="40">
        <f>SUM(D148:D150)</f>
        <v>3120083914</v>
      </c>
      <c r="E147" s="40">
        <f t="shared" ref="E147" si="45">SUM(E148:E150)</f>
        <v>373130869</v>
      </c>
      <c r="F147" s="40">
        <f>SUM(F148:F150)</f>
        <v>3493214783</v>
      </c>
      <c r="G147" s="40">
        <f>SUM(G148:G150)</f>
        <v>923931029</v>
      </c>
      <c r="H147" s="40">
        <f t="shared" ref="H147" si="46">SUM(H148:H150)</f>
        <v>923846868</v>
      </c>
      <c r="I147" s="40">
        <f>SUM(I148:I150)</f>
        <v>2569283754</v>
      </c>
    </row>
    <row r="148" spans="1:9" s="2" customFormat="1" ht="12.75" customHeight="1" x14ac:dyDescent="0.2">
      <c r="B148" s="36" t="s">
        <v>113</v>
      </c>
      <c r="C148" s="37" t="s">
        <v>114</v>
      </c>
      <c r="D148" s="33">
        <v>2718087136</v>
      </c>
      <c r="E148" s="33">
        <v>206736121</v>
      </c>
      <c r="F148" s="17">
        <f t="shared" ref="F148:F150" si="47">D148+E148</f>
        <v>2924823257</v>
      </c>
      <c r="G148" s="34">
        <v>716242749</v>
      </c>
      <c r="H148" s="33">
        <v>716236858</v>
      </c>
      <c r="I148" s="33">
        <f t="shared" ref="I148:I150" si="48">F148-G148</f>
        <v>2208580508</v>
      </c>
    </row>
    <row r="149" spans="1:9" s="2" customFormat="1" ht="12.75" customHeight="1" x14ac:dyDescent="0.2">
      <c r="B149" s="36" t="s">
        <v>115</v>
      </c>
      <c r="C149" s="37" t="s">
        <v>116</v>
      </c>
      <c r="D149" s="33">
        <v>401996778</v>
      </c>
      <c r="E149" s="33">
        <v>166394748</v>
      </c>
      <c r="F149" s="17">
        <f t="shared" si="47"/>
        <v>568391526</v>
      </c>
      <c r="G149" s="34">
        <v>207688280</v>
      </c>
      <c r="H149" s="33">
        <v>207610010</v>
      </c>
      <c r="I149" s="33">
        <f t="shared" si="48"/>
        <v>360703246</v>
      </c>
    </row>
    <row r="150" spans="1:9" s="2" customFormat="1" ht="12.75" customHeight="1" x14ac:dyDescent="0.2">
      <c r="B150" s="36" t="s">
        <v>117</v>
      </c>
      <c r="C150" s="37" t="s">
        <v>118</v>
      </c>
      <c r="D150" s="33">
        <v>0</v>
      </c>
      <c r="E150" s="33">
        <v>0</v>
      </c>
      <c r="F150" s="34">
        <f t="shared" si="47"/>
        <v>0</v>
      </c>
      <c r="G150" s="34">
        <v>0</v>
      </c>
      <c r="H150" s="33">
        <v>0</v>
      </c>
      <c r="I150" s="33">
        <f t="shared" si="48"/>
        <v>0</v>
      </c>
    </row>
    <row r="151" spans="1:9" s="2" customFormat="1" ht="4.5" customHeight="1" x14ac:dyDescent="0.2">
      <c r="B151" s="36"/>
      <c r="C151" s="37"/>
      <c r="D151" s="33"/>
      <c r="E151" s="33"/>
      <c r="F151" s="33"/>
      <c r="G151" s="34"/>
      <c r="H151" s="33"/>
      <c r="I151" s="33"/>
    </row>
    <row r="152" spans="1:9" s="2" customFormat="1" ht="12.75" customHeight="1" x14ac:dyDescent="0.2">
      <c r="A152" s="38" t="s">
        <v>119</v>
      </c>
      <c r="B152" s="39" t="s">
        <v>120</v>
      </c>
      <c r="C152" s="39"/>
      <c r="D152" s="40">
        <f>SUM(D153:D160)</f>
        <v>0</v>
      </c>
      <c r="E152" s="40">
        <f>SUM(E153:E160)</f>
        <v>213428330</v>
      </c>
      <c r="F152" s="40">
        <f t="shared" ref="F152:I152" si="49">SUM(F153:F160)</f>
        <v>213428330</v>
      </c>
      <c r="G152" s="40">
        <f t="shared" si="49"/>
        <v>0</v>
      </c>
      <c r="H152" s="40">
        <f t="shared" si="49"/>
        <v>0</v>
      </c>
      <c r="I152" s="40">
        <f t="shared" si="49"/>
        <v>213428330</v>
      </c>
    </row>
    <row r="153" spans="1:9" s="2" customFormat="1" ht="25.5" customHeight="1" x14ac:dyDescent="0.2">
      <c r="B153" s="36" t="s">
        <v>121</v>
      </c>
      <c r="C153" s="41" t="s">
        <v>122</v>
      </c>
      <c r="D153" s="33">
        <v>0</v>
      </c>
      <c r="E153" s="33">
        <v>0</v>
      </c>
      <c r="F153" s="34">
        <f t="shared" ref="F153:F160" si="50">D153+E153</f>
        <v>0</v>
      </c>
      <c r="G153" s="34">
        <v>0</v>
      </c>
      <c r="H153" s="33">
        <v>0</v>
      </c>
      <c r="I153" s="33">
        <v>0</v>
      </c>
    </row>
    <row r="154" spans="1:9" s="2" customFormat="1" ht="12.75" customHeight="1" x14ac:dyDescent="0.2">
      <c r="B154" s="36" t="s">
        <v>123</v>
      </c>
      <c r="C154" s="37" t="s">
        <v>124</v>
      </c>
      <c r="D154" s="33">
        <v>0</v>
      </c>
      <c r="E154" s="33">
        <v>0</v>
      </c>
      <c r="F154" s="34">
        <f t="shared" si="50"/>
        <v>0</v>
      </c>
      <c r="G154" s="34">
        <v>0</v>
      </c>
      <c r="H154" s="33">
        <v>0</v>
      </c>
      <c r="I154" s="33">
        <v>0</v>
      </c>
    </row>
    <row r="155" spans="1:9" s="2" customFormat="1" ht="12.75" customHeight="1" x14ac:dyDescent="0.2">
      <c r="B155" s="36" t="s">
        <v>125</v>
      </c>
      <c r="C155" s="37" t="s">
        <v>126</v>
      </c>
      <c r="D155" s="33">
        <v>0</v>
      </c>
      <c r="E155" s="33">
        <v>0</v>
      </c>
      <c r="F155" s="34">
        <f t="shared" si="50"/>
        <v>0</v>
      </c>
      <c r="G155" s="34">
        <v>0</v>
      </c>
      <c r="H155" s="33">
        <v>0</v>
      </c>
      <c r="I155" s="33">
        <v>0</v>
      </c>
    </row>
    <row r="156" spans="1:9" s="2" customFormat="1" ht="12.75" customHeight="1" x14ac:dyDescent="0.2">
      <c r="B156" s="36" t="s">
        <v>127</v>
      </c>
      <c r="C156" s="37" t="s">
        <v>128</v>
      </c>
      <c r="D156" s="33">
        <v>0</v>
      </c>
      <c r="E156" s="33">
        <v>0</v>
      </c>
      <c r="F156" s="34">
        <f t="shared" si="50"/>
        <v>0</v>
      </c>
      <c r="G156" s="34">
        <v>0</v>
      </c>
      <c r="H156" s="33">
        <v>0</v>
      </c>
      <c r="I156" s="33">
        <v>0</v>
      </c>
    </row>
    <row r="157" spans="1:9" s="2" customFormat="1" ht="25.5" customHeight="1" x14ac:dyDescent="0.2">
      <c r="B157" s="36" t="s">
        <v>129</v>
      </c>
      <c r="C157" s="41" t="s">
        <v>130</v>
      </c>
      <c r="D157" s="33">
        <v>0</v>
      </c>
      <c r="E157" s="33">
        <v>0</v>
      </c>
      <c r="F157" s="34">
        <f t="shared" si="50"/>
        <v>0</v>
      </c>
      <c r="G157" s="34">
        <v>0</v>
      </c>
      <c r="H157" s="33">
        <v>0</v>
      </c>
      <c r="I157" s="33">
        <f t="shared" ref="I157" si="51">F157-G157</f>
        <v>0</v>
      </c>
    </row>
    <row r="158" spans="1:9" s="2" customFormat="1" ht="12.75" customHeight="1" x14ac:dyDescent="0.2">
      <c r="C158" s="37" t="s">
        <v>131</v>
      </c>
      <c r="D158" s="34">
        <v>0</v>
      </c>
      <c r="E158" s="34">
        <v>0</v>
      </c>
      <c r="F158" s="34">
        <f t="shared" si="50"/>
        <v>0</v>
      </c>
      <c r="G158" s="34">
        <v>0</v>
      </c>
      <c r="H158" s="34">
        <v>0</v>
      </c>
      <c r="I158" s="34">
        <v>0</v>
      </c>
    </row>
    <row r="159" spans="1:9" s="2" customFormat="1" ht="12.75" customHeight="1" x14ac:dyDescent="0.2">
      <c r="B159" s="36" t="s">
        <v>132</v>
      </c>
      <c r="C159" s="37" t="s">
        <v>133</v>
      </c>
      <c r="D159" s="33">
        <v>0</v>
      </c>
      <c r="E159" s="33">
        <v>0</v>
      </c>
      <c r="F159" s="34">
        <f t="shared" si="50"/>
        <v>0</v>
      </c>
      <c r="G159" s="34">
        <v>0</v>
      </c>
      <c r="H159" s="33">
        <v>0</v>
      </c>
      <c r="I159" s="33">
        <v>0</v>
      </c>
    </row>
    <row r="160" spans="1:9" s="2" customFormat="1" ht="25.5" customHeight="1" x14ac:dyDescent="0.2">
      <c r="B160" s="36" t="s">
        <v>134</v>
      </c>
      <c r="C160" s="41" t="s">
        <v>135</v>
      </c>
      <c r="D160" s="33">
        <v>0</v>
      </c>
      <c r="E160" s="33">
        <v>213428330</v>
      </c>
      <c r="F160" s="34">
        <f t="shared" si="50"/>
        <v>213428330</v>
      </c>
      <c r="G160" s="34">
        <v>0</v>
      </c>
      <c r="H160" s="33">
        <v>0</v>
      </c>
      <c r="I160" s="33">
        <f t="shared" ref="I160" si="52">F160-G160</f>
        <v>213428330</v>
      </c>
    </row>
    <row r="161" spans="1:9" s="2" customFormat="1" ht="4.5" customHeight="1" x14ac:dyDescent="0.2">
      <c r="B161" s="36"/>
      <c r="C161" s="41"/>
      <c r="D161" s="33"/>
      <c r="E161" s="33"/>
      <c r="F161" s="33"/>
      <c r="G161" s="34"/>
      <c r="H161" s="33"/>
      <c r="I161" s="33"/>
    </row>
    <row r="162" spans="1:9" s="2" customFormat="1" ht="12.75" customHeight="1" x14ac:dyDescent="0.2">
      <c r="A162" s="38" t="s">
        <v>136</v>
      </c>
      <c r="B162" s="39" t="s">
        <v>137</v>
      </c>
      <c r="C162" s="39"/>
      <c r="D162" s="40">
        <f>SUM(D163:D165)</f>
        <v>17253533601</v>
      </c>
      <c r="E162" s="40">
        <f t="shared" ref="E162:I162" si="53">SUM(E163:E165)</f>
        <v>2902454155</v>
      </c>
      <c r="F162" s="40">
        <f t="shared" si="53"/>
        <v>20155987756</v>
      </c>
      <c r="G162" s="40">
        <f t="shared" si="53"/>
        <v>17394088176</v>
      </c>
      <c r="H162" s="40">
        <f t="shared" si="53"/>
        <v>17366924482</v>
      </c>
      <c r="I162" s="40">
        <f t="shared" si="53"/>
        <v>2761899580</v>
      </c>
    </row>
    <row r="163" spans="1:9" s="2" customFormat="1" ht="12.75" customHeight="1" x14ac:dyDescent="0.2">
      <c r="B163" s="36" t="s">
        <v>138</v>
      </c>
      <c r="C163" s="37" t="s">
        <v>139</v>
      </c>
      <c r="D163" s="33">
        <v>0</v>
      </c>
      <c r="E163" s="33">
        <v>0</v>
      </c>
      <c r="F163" s="34">
        <f t="shared" ref="F163:F165" si="54">D163+E163</f>
        <v>0</v>
      </c>
      <c r="G163" s="34">
        <v>0</v>
      </c>
      <c r="H163" s="33">
        <v>0</v>
      </c>
      <c r="I163" s="33">
        <v>0</v>
      </c>
    </row>
    <row r="164" spans="1:9" s="2" customFormat="1" ht="12.75" customHeight="1" x14ac:dyDescent="0.2">
      <c r="B164" s="36" t="s">
        <v>140</v>
      </c>
      <c r="C164" s="37" t="s">
        <v>141</v>
      </c>
      <c r="D164" s="33">
        <v>17253533601</v>
      </c>
      <c r="E164" s="33">
        <v>2902454155</v>
      </c>
      <c r="F164" s="17">
        <f t="shared" si="54"/>
        <v>20155987756</v>
      </c>
      <c r="G164" s="34">
        <v>17394088176</v>
      </c>
      <c r="H164" s="33">
        <v>17366924482</v>
      </c>
      <c r="I164" s="33">
        <f t="shared" ref="I164:I165" si="55">F164-G164</f>
        <v>2761899580</v>
      </c>
    </row>
    <row r="165" spans="1:9" s="2" customFormat="1" ht="12.75" customHeight="1" x14ac:dyDescent="0.2">
      <c r="B165" s="36" t="s">
        <v>142</v>
      </c>
      <c r="C165" s="37" t="s">
        <v>143</v>
      </c>
      <c r="D165" s="33">
        <v>0</v>
      </c>
      <c r="E165" s="33">
        <v>0</v>
      </c>
      <c r="F165" s="34">
        <f t="shared" si="54"/>
        <v>0</v>
      </c>
      <c r="G165" s="34">
        <v>0</v>
      </c>
      <c r="H165" s="33">
        <v>0</v>
      </c>
      <c r="I165" s="33">
        <f t="shared" si="55"/>
        <v>0</v>
      </c>
    </row>
    <row r="166" spans="1:9" s="2" customFormat="1" ht="4.5" customHeight="1" x14ac:dyDescent="0.2">
      <c r="B166" s="36"/>
      <c r="C166" s="37"/>
      <c r="D166" s="33"/>
      <c r="E166" s="33"/>
      <c r="F166" s="33"/>
      <c r="G166" s="34"/>
      <c r="H166" s="33"/>
      <c r="I166" s="33"/>
    </row>
    <row r="167" spans="1:9" s="2" customFormat="1" ht="12.75" customHeight="1" x14ac:dyDescent="0.2">
      <c r="A167" s="38" t="s">
        <v>144</v>
      </c>
      <c r="B167" s="39" t="s">
        <v>145</v>
      </c>
      <c r="C167" s="39"/>
      <c r="D167" s="40">
        <f>SUM(D168:D174)</f>
        <v>1073412537</v>
      </c>
      <c r="E167" s="40">
        <f t="shared" ref="E167:I167" si="56">SUM(E168:E174)</f>
        <v>0</v>
      </c>
      <c r="F167" s="40">
        <f t="shared" si="56"/>
        <v>1073412537</v>
      </c>
      <c r="G167" s="40">
        <f t="shared" si="56"/>
        <v>871174153</v>
      </c>
      <c r="H167" s="40">
        <f t="shared" si="56"/>
        <v>871174153</v>
      </c>
      <c r="I167" s="40">
        <f t="shared" si="56"/>
        <v>202238384</v>
      </c>
    </row>
    <row r="168" spans="1:9" s="2" customFormat="1" ht="12.75" customHeight="1" x14ac:dyDescent="0.2">
      <c r="B168" s="36" t="s">
        <v>146</v>
      </c>
      <c r="C168" s="37" t="s">
        <v>147</v>
      </c>
      <c r="D168" s="33">
        <v>43880209</v>
      </c>
      <c r="E168" s="33">
        <v>13364609</v>
      </c>
      <c r="F168" s="17">
        <f t="shared" ref="F168:F174" si="57">D168+E168</f>
        <v>57244818</v>
      </c>
      <c r="G168" s="34">
        <v>41622438</v>
      </c>
      <c r="H168" s="34">
        <v>41622438</v>
      </c>
      <c r="I168" s="33">
        <f t="shared" ref="I168:I169" si="58">F168-G168</f>
        <v>15622380</v>
      </c>
    </row>
    <row r="169" spans="1:9" s="2" customFormat="1" ht="12.75" customHeight="1" x14ac:dyDescent="0.2">
      <c r="B169" s="36" t="s">
        <v>148</v>
      </c>
      <c r="C169" s="37" t="s">
        <v>149</v>
      </c>
      <c r="D169" s="33">
        <v>1029532328</v>
      </c>
      <c r="E169" s="33">
        <v>-13364609</v>
      </c>
      <c r="F169" s="17">
        <f t="shared" si="57"/>
        <v>1016167719</v>
      </c>
      <c r="G169" s="34">
        <v>829551715</v>
      </c>
      <c r="H169" s="34">
        <v>829551715</v>
      </c>
      <c r="I169" s="33">
        <f t="shared" si="58"/>
        <v>186616004</v>
      </c>
    </row>
    <row r="170" spans="1:9" s="2" customFormat="1" ht="12.75" customHeight="1" x14ac:dyDescent="0.2">
      <c r="B170" s="36" t="s">
        <v>150</v>
      </c>
      <c r="C170" s="37" t="s">
        <v>151</v>
      </c>
      <c r="D170" s="33">
        <v>0</v>
      </c>
      <c r="E170" s="33">
        <v>0</v>
      </c>
      <c r="F170" s="34">
        <f t="shared" si="57"/>
        <v>0</v>
      </c>
      <c r="G170" s="34">
        <v>0</v>
      </c>
      <c r="H170" s="33">
        <v>0</v>
      </c>
      <c r="I170" s="33">
        <v>0</v>
      </c>
    </row>
    <row r="171" spans="1:9" s="2" customFormat="1" ht="12.75" customHeight="1" x14ac:dyDescent="0.2">
      <c r="B171" s="36" t="s">
        <v>152</v>
      </c>
      <c r="C171" s="37" t="s">
        <v>153</v>
      </c>
      <c r="D171" s="33">
        <v>0</v>
      </c>
      <c r="E171" s="33">
        <v>0</v>
      </c>
      <c r="F171" s="34">
        <f t="shared" si="57"/>
        <v>0</v>
      </c>
      <c r="G171" s="34">
        <v>0</v>
      </c>
      <c r="H171" s="33">
        <v>0</v>
      </c>
      <c r="I171" s="33">
        <v>0</v>
      </c>
    </row>
    <row r="172" spans="1:9" s="2" customFormat="1" ht="12.75" customHeight="1" x14ac:dyDescent="0.2">
      <c r="B172" s="36" t="s">
        <v>154</v>
      </c>
      <c r="C172" s="37" t="s">
        <v>155</v>
      </c>
      <c r="D172" s="33">
        <v>0</v>
      </c>
      <c r="E172" s="33">
        <v>0</v>
      </c>
      <c r="F172" s="34">
        <f t="shared" si="57"/>
        <v>0</v>
      </c>
      <c r="G172" s="34">
        <v>0</v>
      </c>
      <c r="H172" s="33">
        <v>0</v>
      </c>
      <c r="I172" s="33">
        <v>0</v>
      </c>
    </row>
    <row r="173" spans="1:9" s="2" customFormat="1" ht="12.75" customHeight="1" x14ac:dyDescent="0.2">
      <c r="B173" s="36" t="s">
        <v>156</v>
      </c>
      <c r="C173" s="37" t="s">
        <v>157</v>
      </c>
      <c r="D173" s="33">
        <v>0</v>
      </c>
      <c r="E173" s="33">
        <v>0</v>
      </c>
      <c r="F173" s="34">
        <f t="shared" si="57"/>
        <v>0</v>
      </c>
      <c r="G173" s="34">
        <v>0</v>
      </c>
      <c r="H173" s="33">
        <v>0</v>
      </c>
      <c r="I173" s="33">
        <v>0</v>
      </c>
    </row>
    <row r="174" spans="1:9" s="2" customFormat="1" ht="25.5" customHeight="1" x14ac:dyDescent="0.2">
      <c r="B174" s="36" t="s">
        <v>158</v>
      </c>
      <c r="C174" s="41" t="s">
        <v>159</v>
      </c>
      <c r="D174" s="33">
        <v>0</v>
      </c>
      <c r="E174" s="33">
        <v>0</v>
      </c>
      <c r="F174" s="34">
        <f t="shared" si="57"/>
        <v>0</v>
      </c>
      <c r="G174" s="33">
        <v>0</v>
      </c>
      <c r="H174" s="33">
        <v>0</v>
      </c>
      <c r="I174" s="33">
        <f t="shared" ref="I174" si="59">F174-G174</f>
        <v>0</v>
      </c>
    </row>
    <row r="175" spans="1:9" s="2" customFormat="1" ht="6" customHeight="1" thickBot="1" x14ac:dyDescent="0.25">
      <c r="B175" s="36"/>
      <c r="C175" s="41"/>
      <c r="D175" s="33"/>
      <c r="E175" s="33"/>
      <c r="F175" s="33"/>
      <c r="G175" s="34"/>
      <c r="H175" s="33"/>
      <c r="I175" s="33"/>
    </row>
    <row r="176" spans="1:9" s="2" customFormat="1" ht="3" customHeight="1" x14ac:dyDescent="0.2">
      <c r="A176" s="42"/>
      <c r="B176" s="43"/>
      <c r="C176" s="44"/>
      <c r="D176" s="45"/>
      <c r="E176" s="45"/>
      <c r="F176" s="45"/>
      <c r="G176" s="46"/>
      <c r="H176" s="45"/>
      <c r="I176" s="45"/>
    </row>
    <row r="177" spans="1:11" s="22" customFormat="1" ht="15.95" customHeight="1" x14ac:dyDescent="0.2">
      <c r="A177" s="47" t="s">
        <v>161</v>
      </c>
      <c r="B177" s="47"/>
      <c r="C177" s="47"/>
      <c r="D177" s="48">
        <f t="shared" ref="D177:I177" si="60">SUM(D10,D93)</f>
        <v>86440265678</v>
      </c>
      <c r="E177" s="48">
        <f t="shared" si="60"/>
        <v>9757732588</v>
      </c>
      <c r="F177" s="48">
        <f t="shared" si="60"/>
        <v>96197998266</v>
      </c>
      <c r="G177" s="48">
        <f t="shared" si="60"/>
        <v>64511461029</v>
      </c>
      <c r="H177" s="48">
        <f t="shared" si="60"/>
        <v>63928028160</v>
      </c>
      <c r="I177" s="48">
        <f t="shared" si="60"/>
        <v>31686537237</v>
      </c>
      <c r="J177" s="20"/>
      <c r="K177" s="21"/>
    </row>
    <row r="178" spans="1:11" s="2" customFormat="1" ht="12.75" customHeight="1" x14ac:dyDescent="0.2">
      <c r="A178" s="49" t="s">
        <v>162</v>
      </c>
      <c r="B178" s="49"/>
      <c r="C178" s="49"/>
      <c r="D178" s="34"/>
      <c r="E178" s="34"/>
      <c r="F178" s="34"/>
      <c r="G178" s="34"/>
      <c r="H178" s="34"/>
      <c r="I178" s="34"/>
    </row>
    <row r="179" spans="1:11" s="50" customFormat="1" x14ac:dyDescent="0.2">
      <c r="D179" s="51"/>
      <c r="E179" s="51"/>
      <c r="F179" s="51"/>
      <c r="G179" s="51"/>
      <c r="H179" s="51"/>
      <c r="I179" s="51"/>
    </row>
    <row r="180" spans="1:11" s="55" customFormat="1" x14ac:dyDescent="0.2">
      <c r="A180" s="52"/>
      <c r="B180" s="52"/>
      <c r="C180" s="53"/>
      <c r="D180" s="54"/>
      <c r="E180" s="54"/>
      <c r="F180" s="54"/>
      <c r="G180" s="54"/>
      <c r="H180" s="54"/>
      <c r="I180" s="54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2023-10-26T17:25:33Z</dcterms:created>
  <dcterms:modified xsi:type="dcterms:W3CDTF">2023-10-26T17:25:34Z</dcterms:modified>
</cp:coreProperties>
</file>