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A407790-C6B4-416D-B404-7C3B52A8C939}" xr6:coauthVersionLast="40" xr6:coauthVersionMax="40" xr10:uidLastSave="{00000000-0000-0000-0000-000000000000}"/>
  <bookViews>
    <workbookView xWindow="0" yWindow="0" windowWidth="20490" windowHeight="7545" xr2:uid="{897E32ED-50AD-46D3-9D5D-A50CF9993C2F}"/>
  </bookViews>
  <sheets>
    <sheet name="Gobierno Estatal" sheetId="1" r:id="rId1"/>
  </sheets>
  <definedNames>
    <definedName name="_xlnm.Print_Titles" localSheetId="0">'Gobierno Estatal'!$3:$9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5" i="1" l="1"/>
  <c r="P164" i="1"/>
  <c r="P163" i="1" s="1"/>
  <c r="P162" i="1" s="1"/>
  <c r="O163" i="1"/>
  <c r="O162" i="1" s="1"/>
  <c r="N163" i="1"/>
  <c r="M163" i="1"/>
  <c r="L163" i="1"/>
  <c r="K163" i="1"/>
  <c r="J163" i="1"/>
  <c r="J162" i="1" s="1"/>
  <c r="J156" i="1" s="1"/>
  <c r="J155" i="1" s="1"/>
  <c r="I163" i="1"/>
  <c r="I162" i="1" s="1"/>
  <c r="H163" i="1"/>
  <c r="N162" i="1"/>
  <c r="M162" i="1"/>
  <c r="L162" i="1"/>
  <c r="K162" i="1"/>
  <c r="H162" i="1"/>
  <c r="P160" i="1"/>
  <c r="P159" i="1"/>
  <c r="P158" i="1" s="1"/>
  <c r="P157" i="1" s="1"/>
  <c r="P156" i="1" s="1"/>
  <c r="P155" i="1" s="1"/>
  <c r="O158" i="1"/>
  <c r="N158" i="1"/>
  <c r="M158" i="1"/>
  <c r="L158" i="1"/>
  <c r="L157" i="1" s="1"/>
  <c r="L156" i="1" s="1"/>
  <c r="L155" i="1" s="1"/>
  <c r="K158" i="1"/>
  <c r="K157" i="1" s="1"/>
  <c r="K156" i="1" s="1"/>
  <c r="K155" i="1" s="1"/>
  <c r="J158" i="1"/>
  <c r="I158" i="1"/>
  <c r="H158" i="1"/>
  <c r="O157" i="1"/>
  <c r="N157" i="1"/>
  <c r="N156" i="1" s="1"/>
  <c r="N155" i="1" s="1"/>
  <c r="M157" i="1"/>
  <c r="J157" i="1"/>
  <c r="I157" i="1"/>
  <c r="H157" i="1"/>
  <c r="H156" i="1" s="1"/>
  <c r="H155" i="1" s="1"/>
  <c r="M156" i="1"/>
  <c r="M155" i="1" s="1"/>
  <c r="P153" i="1"/>
  <c r="P151" i="1" s="1"/>
  <c r="P150" i="1" s="1"/>
  <c r="P149" i="1" s="1"/>
  <c r="P148" i="1" s="1"/>
  <c r="P152" i="1"/>
  <c r="O151" i="1"/>
  <c r="O150" i="1" s="1"/>
  <c r="O149" i="1" s="1"/>
  <c r="O148" i="1" s="1"/>
  <c r="N151" i="1"/>
  <c r="N150" i="1" s="1"/>
  <c r="N149" i="1" s="1"/>
  <c r="N148" i="1" s="1"/>
  <c r="M151" i="1"/>
  <c r="M150" i="1" s="1"/>
  <c r="M149" i="1" s="1"/>
  <c r="M148" i="1" s="1"/>
  <c r="L151" i="1"/>
  <c r="K151" i="1"/>
  <c r="J151" i="1"/>
  <c r="I151" i="1"/>
  <c r="I150" i="1" s="1"/>
  <c r="I149" i="1" s="1"/>
  <c r="I148" i="1" s="1"/>
  <c r="H151" i="1"/>
  <c r="H150" i="1" s="1"/>
  <c r="H149" i="1" s="1"/>
  <c r="H148" i="1" s="1"/>
  <c r="L150" i="1"/>
  <c r="L149" i="1" s="1"/>
  <c r="L148" i="1" s="1"/>
  <c r="K150" i="1"/>
  <c r="K149" i="1" s="1"/>
  <c r="K148" i="1" s="1"/>
  <c r="J150" i="1"/>
  <c r="J149" i="1" s="1"/>
  <c r="J148" i="1" s="1"/>
  <c r="J146" i="1" s="1"/>
  <c r="P144" i="1"/>
  <c r="O144" i="1"/>
  <c r="N144" i="1"/>
  <c r="M144" i="1"/>
  <c r="L144" i="1"/>
  <c r="K144" i="1"/>
  <c r="J144" i="1"/>
  <c r="I144" i="1"/>
  <c r="H144" i="1"/>
  <c r="P142" i="1"/>
  <c r="O142" i="1"/>
  <c r="N142" i="1"/>
  <c r="M142" i="1"/>
  <c r="L142" i="1"/>
  <c r="K142" i="1"/>
  <c r="J142" i="1"/>
  <c r="I142" i="1"/>
  <c r="H142" i="1"/>
  <c r="P140" i="1"/>
  <c r="P139" i="1" s="1"/>
  <c r="P138" i="1" s="1"/>
  <c r="O139" i="1"/>
  <c r="N139" i="1"/>
  <c r="M139" i="1"/>
  <c r="M138" i="1" s="1"/>
  <c r="L139" i="1"/>
  <c r="L138" i="1" s="1"/>
  <c r="K139" i="1"/>
  <c r="K138" i="1" s="1"/>
  <c r="J139" i="1"/>
  <c r="I139" i="1"/>
  <c r="H139" i="1"/>
  <c r="O138" i="1"/>
  <c r="N138" i="1"/>
  <c r="J138" i="1"/>
  <c r="I138" i="1"/>
  <c r="H138" i="1"/>
  <c r="P136" i="1"/>
  <c r="P135" i="1"/>
  <c r="P134" i="1"/>
  <c r="P133" i="1"/>
  <c r="P131" i="1" s="1"/>
  <c r="P130" i="1" s="1"/>
  <c r="P132" i="1"/>
  <c r="O131" i="1"/>
  <c r="N131" i="1"/>
  <c r="M131" i="1"/>
  <c r="L131" i="1"/>
  <c r="L130" i="1" s="1"/>
  <c r="L129" i="1" s="1"/>
  <c r="L128" i="1" s="1"/>
  <c r="K131" i="1"/>
  <c r="K130" i="1" s="1"/>
  <c r="K129" i="1" s="1"/>
  <c r="K128" i="1" s="1"/>
  <c r="J131" i="1"/>
  <c r="J130" i="1" s="1"/>
  <c r="J129" i="1" s="1"/>
  <c r="I131" i="1"/>
  <c r="H131" i="1"/>
  <c r="O130" i="1"/>
  <c r="O129" i="1" s="1"/>
  <c r="O128" i="1" s="1"/>
  <c r="N130" i="1"/>
  <c r="N129" i="1" s="1"/>
  <c r="N128" i="1" s="1"/>
  <c r="M130" i="1"/>
  <c r="M129" i="1" s="1"/>
  <c r="M128" i="1" s="1"/>
  <c r="I130" i="1"/>
  <c r="I129" i="1" s="1"/>
  <c r="I128" i="1" s="1"/>
  <c r="H130" i="1"/>
  <c r="H129" i="1" s="1"/>
  <c r="H128" i="1" s="1"/>
  <c r="P126" i="1"/>
  <c r="P125" i="1"/>
  <c r="P124" i="1" s="1"/>
  <c r="P123" i="1" s="1"/>
  <c r="O125" i="1"/>
  <c r="N125" i="1"/>
  <c r="M125" i="1"/>
  <c r="L125" i="1"/>
  <c r="L124" i="1" s="1"/>
  <c r="L123" i="1" s="1"/>
  <c r="L122" i="1" s="1"/>
  <c r="K125" i="1"/>
  <c r="K124" i="1" s="1"/>
  <c r="K123" i="1" s="1"/>
  <c r="K122" i="1" s="1"/>
  <c r="J125" i="1"/>
  <c r="J124" i="1" s="1"/>
  <c r="J123" i="1" s="1"/>
  <c r="I125" i="1"/>
  <c r="H125" i="1"/>
  <c r="O124" i="1"/>
  <c r="O123" i="1" s="1"/>
  <c r="O122" i="1" s="1"/>
  <c r="N124" i="1"/>
  <c r="N123" i="1" s="1"/>
  <c r="N122" i="1" s="1"/>
  <c r="M124" i="1"/>
  <c r="M123" i="1" s="1"/>
  <c r="M122" i="1" s="1"/>
  <c r="I124" i="1"/>
  <c r="I123" i="1" s="1"/>
  <c r="I122" i="1" s="1"/>
  <c r="H124" i="1"/>
  <c r="H123" i="1" s="1"/>
  <c r="H122" i="1" s="1"/>
  <c r="P120" i="1"/>
  <c r="P119" i="1" s="1"/>
  <c r="P118" i="1" s="1"/>
  <c r="P117" i="1" s="1"/>
  <c r="P116" i="1" s="1"/>
  <c r="O119" i="1"/>
  <c r="O118" i="1" s="1"/>
  <c r="O117" i="1" s="1"/>
  <c r="O116" i="1" s="1"/>
  <c r="N119" i="1"/>
  <c r="M119" i="1"/>
  <c r="L119" i="1"/>
  <c r="K119" i="1"/>
  <c r="K118" i="1" s="1"/>
  <c r="K117" i="1" s="1"/>
  <c r="K116" i="1" s="1"/>
  <c r="J119" i="1"/>
  <c r="J118" i="1" s="1"/>
  <c r="J117" i="1" s="1"/>
  <c r="J116" i="1" s="1"/>
  <c r="I119" i="1"/>
  <c r="I118" i="1" s="1"/>
  <c r="I117" i="1" s="1"/>
  <c r="I116" i="1" s="1"/>
  <c r="H119" i="1"/>
  <c r="N118" i="1"/>
  <c r="N117" i="1" s="1"/>
  <c r="N116" i="1" s="1"/>
  <c r="M118" i="1"/>
  <c r="M117" i="1" s="1"/>
  <c r="M116" i="1" s="1"/>
  <c r="L118" i="1"/>
  <c r="L117" i="1" s="1"/>
  <c r="L116" i="1" s="1"/>
  <c r="H118" i="1"/>
  <c r="H117" i="1" s="1"/>
  <c r="H116" i="1" s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 s="1"/>
  <c r="P86" i="1" s="1"/>
  <c r="O87" i="1"/>
  <c r="N87" i="1"/>
  <c r="N86" i="1" s="1"/>
  <c r="M87" i="1"/>
  <c r="M86" i="1" s="1"/>
  <c r="L87" i="1"/>
  <c r="L86" i="1" s="1"/>
  <c r="K87" i="1"/>
  <c r="J87" i="1"/>
  <c r="I87" i="1"/>
  <c r="H87" i="1"/>
  <c r="H86" i="1" s="1"/>
  <c r="O86" i="1"/>
  <c r="K86" i="1"/>
  <c r="J86" i="1"/>
  <c r="I86" i="1"/>
  <c r="P84" i="1"/>
  <c r="P83" i="1"/>
  <c r="P82" i="1"/>
  <c r="P81" i="1"/>
  <c r="P80" i="1"/>
  <c r="P79" i="1"/>
  <c r="P78" i="1"/>
  <c r="P77" i="1"/>
  <c r="P76" i="1"/>
  <c r="P75" i="1"/>
  <c r="P74" i="1" s="1"/>
  <c r="O74" i="1"/>
  <c r="N74" i="1"/>
  <c r="M74" i="1"/>
  <c r="L74" i="1"/>
  <c r="K74" i="1"/>
  <c r="K35" i="1" s="1"/>
  <c r="J74" i="1"/>
  <c r="I74" i="1"/>
  <c r="H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36" i="1" s="1"/>
  <c r="P40" i="1"/>
  <c r="P39" i="1"/>
  <c r="P38" i="1"/>
  <c r="P37" i="1"/>
  <c r="O36" i="1"/>
  <c r="O35" i="1" s="1"/>
  <c r="N36" i="1"/>
  <c r="N35" i="1" s="1"/>
  <c r="M36" i="1"/>
  <c r="L36" i="1"/>
  <c r="K36" i="1"/>
  <c r="J36" i="1"/>
  <c r="J35" i="1" s="1"/>
  <c r="I36" i="1"/>
  <c r="I35" i="1" s="1"/>
  <c r="H36" i="1"/>
  <c r="H35" i="1" s="1"/>
  <c r="M35" i="1"/>
  <c r="L35" i="1"/>
  <c r="P33" i="1"/>
  <c r="P32" i="1"/>
  <c r="P31" i="1" s="1"/>
  <c r="P30" i="1" s="1"/>
  <c r="O31" i="1"/>
  <c r="N31" i="1"/>
  <c r="M31" i="1"/>
  <c r="L31" i="1"/>
  <c r="L30" i="1" s="1"/>
  <c r="K31" i="1"/>
  <c r="K30" i="1" s="1"/>
  <c r="J31" i="1"/>
  <c r="J30" i="1" s="1"/>
  <c r="I31" i="1"/>
  <c r="H31" i="1"/>
  <c r="O30" i="1"/>
  <c r="N30" i="1"/>
  <c r="M30" i="1"/>
  <c r="I30" i="1"/>
  <c r="H30" i="1"/>
  <c r="P28" i="1"/>
  <c r="P27" i="1"/>
  <c r="P26" i="1"/>
  <c r="P25" i="1"/>
  <c r="P24" i="1"/>
  <c r="O24" i="1"/>
  <c r="N24" i="1"/>
  <c r="M24" i="1"/>
  <c r="L24" i="1"/>
  <c r="K24" i="1"/>
  <c r="J24" i="1"/>
  <c r="J16" i="1" s="1"/>
  <c r="J15" i="1" s="1"/>
  <c r="J14" i="1" s="1"/>
  <c r="I24" i="1"/>
  <c r="H24" i="1"/>
  <c r="P23" i="1"/>
  <c r="P22" i="1" s="1"/>
  <c r="O22" i="1"/>
  <c r="N22" i="1"/>
  <c r="M22" i="1"/>
  <c r="L22" i="1"/>
  <c r="K22" i="1"/>
  <c r="J22" i="1"/>
  <c r="I22" i="1"/>
  <c r="H22" i="1"/>
  <c r="P21" i="1"/>
  <c r="P20" i="1"/>
  <c r="P19" i="1"/>
  <c r="P17" i="1" s="1"/>
  <c r="P18" i="1"/>
  <c r="O17" i="1"/>
  <c r="O16" i="1" s="1"/>
  <c r="O15" i="1" s="1"/>
  <c r="O14" i="1" s="1"/>
  <c r="O12" i="1" s="1"/>
  <c r="N17" i="1"/>
  <c r="N16" i="1" s="1"/>
  <c r="M17" i="1"/>
  <c r="M16" i="1" s="1"/>
  <c r="L17" i="1"/>
  <c r="K17" i="1"/>
  <c r="J17" i="1"/>
  <c r="I17" i="1"/>
  <c r="I16" i="1" s="1"/>
  <c r="I15" i="1" s="1"/>
  <c r="I14" i="1" s="1"/>
  <c r="I12" i="1" s="1"/>
  <c r="H17" i="1"/>
  <c r="H16" i="1" s="1"/>
  <c r="L16" i="1"/>
  <c r="K16" i="1"/>
  <c r="P16" i="1" l="1"/>
  <c r="P15" i="1" s="1"/>
  <c r="P14" i="1" s="1"/>
  <c r="P35" i="1"/>
  <c r="P129" i="1"/>
  <c r="P128" i="1" s="1"/>
  <c r="P146" i="1"/>
  <c r="K15" i="1"/>
  <c r="K14" i="1" s="1"/>
  <c r="K12" i="1" s="1"/>
  <c r="K10" i="1" s="1"/>
  <c r="K146" i="1"/>
  <c r="O156" i="1"/>
  <c r="O155" i="1" s="1"/>
  <c r="O146" i="1" s="1"/>
  <c r="O10" i="1" s="1"/>
  <c r="L15" i="1"/>
  <c r="L14" i="1" s="1"/>
  <c r="L12" i="1" s="1"/>
  <c r="M15" i="1"/>
  <c r="M14" i="1" s="1"/>
  <c r="M12" i="1" s="1"/>
  <c r="M10" i="1" s="1"/>
  <c r="J12" i="1"/>
  <c r="J10" i="1" s="1"/>
  <c r="L146" i="1"/>
  <c r="M146" i="1"/>
  <c r="H15" i="1"/>
  <c r="H14" i="1" s="1"/>
  <c r="H12" i="1" s="1"/>
  <c r="N15" i="1"/>
  <c r="N14" i="1" s="1"/>
  <c r="N12" i="1" s="1"/>
  <c r="N10" i="1" s="1"/>
  <c r="H146" i="1"/>
  <c r="N146" i="1"/>
  <c r="I156" i="1"/>
  <c r="I155" i="1" s="1"/>
  <c r="I146" i="1"/>
  <c r="I10" i="1" s="1"/>
  <c r="L10" i="1" l="1"/>
  <c r="H10" i="1"/>
  <c r="P12" i="1"/>
  <c r="P10" i="1" s="1"/>
</calcChain>
</file>

<file path=xl/sharedStrings.xml><?xml version="1.0" encoding="utf-8"?>
<sst xmlns="http://schemas.openxmlformats.org/spreadsheetml/2006/main" count="280" uniqueCount="202">
  <si>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</si>
  <si>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</si>
  <si>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</si>
  <si>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30 DE SEPTIEMBRE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</si>
  <si>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</si>
  <si>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</si>
  <si>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</si>
  <si>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</si>
  <si>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A</t>
  </si>
  <si>
    <t>B</t>
  </si>
  <si>
    <t>C</t>
  </si>
  <si>
    <t>D</t>
  </si>
  <si>
    <t>E</t>
  </si>
  <si>
    <t>F</t>
  </si>
  <si>
    <t>H</t>
  </si>
  <si>
    <t>S</t>
  </si>
  <si>
    <t>TOTAL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</si>
  <si>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</si>
  <si>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</si>
  <si>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</si>
  <si>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</si>
  <si>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</si>
  <si>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</si>
  <si>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</si>
  <si>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</si>
  <si>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PODER EJECUTIVO</t>
  </si>
  <si>
    <t>SECRETARÍA DE OBRAS PÚBLICAS</t>
  </si>
  <si>
    <t>RECURSOS FEDERALES</t>
  </si>
  <si>
    <t>Ramo 28 Participaciones a Entidades Federativas y Municipios</t>
  </si>
  <si>
    <t>C0010</t>
  </si>
  <si>
    <t>Fondo General de Participaciones</t>
  </si>
  <si>
    <t>Paso a desnivel vehicular "Torre Chiapas", en la cabecera municipal (Construcción)</t>
  </si>
  <si>
    <t>Tuxtla Gutiérrez</t>
  </si>
  <si>
    <t>Infraestructura vial de acceso al hospital general del IMSS (Proyecto ejecutivo y construcción)</t>
  </si>
  <si>
    <t>Paso a desnivel vehicular "San Juan" en Tapachula (Construcción)</t>
  </si>
  <si>
    <t>Tapachula</t>
  </si>
  <si>
    <t>Plataforma y hangar de carga del aeropuerto Ángel Albino Corzo (Construcción)</t>
  </si>
  <si>
    <t>Chiapa de Corzo</t>
  </si>
  <si>
    <t>C0050</t>
  </si>
  <si>
    <t>Participación por Impuestos Especiales</t>
  </si>
  <si>
    <t>C0100</t>
  </si>
  <si>
    <t>ISR Participable Estatal</t>
  </si>
  <si>
    <t>Paso a desnivel vehicular "Gomez Maza" (Proyecto ejecutivo)</t>
  </si>
  <si>
    <t>Paso a desnivel vehicular "Las Palmas" (Proyecto ejecutivo)</t>
  </si>
  <si>
    <t>Pavimentación de calzadas en el campo militar No. 36 (Construcción)</t>
  </si>
  <si>
    <t>Ramo 23 Provisiones Salariales y Económicas</t>
  </si>
  <si>
    <t>U0930</t>
  </si>
  <si>
    <t>Fondo para Entidades Federativas y Municipios Productores de Hidrocarburos</t>
  </si>
  <si>
    <t>Pavimentación de la avenida Venezuela entre Las Margaritas y Adolfo López Mateos en la colonia Las Cactáceas en la cabecera municipal (Construcción)</t>
  </si>
  <si>
    <t>Reforma</t>
  </si>
  <si>
    <t>Pavimentación de la avenida Independencia entre calle Cristóbal Colón y prolongación de la C-5, calle Iturbide entre avenida Independencia y Agustín de Iturbide en la cabecera municipal (Construcción)</t>
  </si>
  <si>
    <t>Pichucalco</t>
  </si>
  <si>
    <t>Ramo 33 Aportaciones Federales para Entidades Federativas y Municipios</t>
  </si>
  <si>
    <t>I0030</t>
  </si>
  <si>
    <t>FAIS Entidades (FISE)</t>
  </si>
  <si>
    <t>Banquetas y alumbrado público de la avenida 11a. Sur Poniente entre la calle 7a. Poniente Sur y calle Jacarandas en la cabecera municipal (Construcción)</t>
  </si>
  <si>
    <t>Comitán de Domínguez</t>
  </si>
  <si>
    <t>Centro cultural en la cabecera municipal (Construcción)</t>
  </si>
  <si>
    <t>Villaflores</t>
  </si>
  <si>
    <t>Hospital básico comunitario de 18 camas (Construcción)</t>
  </si>
  <si>
    <t>Venustiano Carranza</t>
  </si>
  <si>
    <t>Mercado de Las Flores en la cabecera municipal (Construcción)</t>
  </si>
  <si>
    <t>Zinacantán</t>
  </si>
  <si>
    <t>Mercado público en la cabecera municipal (Construcción)</t>
  </si>
  <si>
    <t>Tzimol</t>
  </si>
  <si>
    <t>Parque público de la colonia La Libertad en la cabecera municipal (Rehabilitación)</t>
  </si>
  <si>
    <t>Ixhuatán</t>
  </si>
  <si>
    <t>Pavimentación con concreto hidráulico del Cto Prosperidad Pte Nte entre Av P Oscar Oliva y el Cto Prosperidad Ote, y del Cto de los Poetas Nte Pte entre Av P Oscar Oliva y el Cto Prosperidad Ote de la colonia Vida Mejor en la cabecera municipal (Construcción)</t>
  </si>
  <si>
    <t>Pavimentación con concreto hidráulico de la av. Ixtacomitán - Solosuchiapa entre la calle Aldama hacia la localidad Los Tulipanes tramo del Km. 0+733 al Km. 1+031 en la cabecera municipal (Construcción)</t>
  </si>
  <si>
    <t>Ixtacomitán</t>
  </si>
  <si>
    <t>Pavimentación con concreto hidráulico de la Av. Ixtacomitán-Solosuchiapa entre calle La Soledad hacia la localidad La Esperanza, tramo del Km. 0+453 al Km. 0+648 en la cabecera municipal (Construcción)</t>
  </si>
  <si>
    <t>Pavimentación con concreto hidráulico de la calle La Tejería desde intersección en "Y" hasta el Km. 0+281 del Barrio La Tejería en la localidad de Rincón Chamula (Construcción)</t>
  </si>
  <si>
    <t>Rincón Chamula San Pedro</t>
  </si>
  <si>
    <t>Pavimentación con concreto hidráulico de la calle San Gabriel desde el EMSAD No. 141 hasta el Km. 0+285.50 del Barrio San Gabriel en la localidad de Rincón Chamula (Construcción)</t>
  </si>
  <si>
    <t>Pavimentación con concreto hidráulico de la calle San Juan desde la carretera Villa Hermosa-Escopetazo hasta el Km.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</si>
  <si>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</si>
  <si>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San Cristóbal de las Casas</t>
  </si>
  <si>
    <t>Pavimentación de la av San Fernando – Miguel Hidalgo entre la calle Emiliano Zapata hacia San Fernando tramo del Km. 0 al 330 y calle Emiliano Zapata entre av San Fernando – Miguel Hidalgo hacia Linda Vista tramo del Km 0 al 84.97 en la localidad El Portillo (Construcción)</t>
  </si>
  <si>
    <t>San Fernando</t>
  </si>
  <si>
    <t>Pavimentación de la avenida 5a. Sur Poniente entre la calle 5a. Poniente Sur y Privada de la 5a. Sur Poniente de la colonia Pluma de Oro de la cabecera municipal (Construcción)</t>
  </si>
  <si>
    <t>Pavimentación de la avenida Gardenias entre la calle 5a Poniente Norte y calle Villaflores de la colonia Potinaspak en la cabecera municipal (Construcción)</t>
  </si>
  <si>
    <t>Pavimentación de la calle 3 entre calle 2 y calle 4, calle 4 entre calle 3 y calle 5, y calle 5 entre calle 4 y calle 6 en la localidad Lázaro Cárdenas (Chilil) (Construcción)</t>
  </si>
  <si>
    <t>Huixtán</t>
  </si>
  <si>
    <t>Pavimentación de la calle Jerusalén entre avenida Las Carretas y avenida Panteón San Marcos de la Colonia El Salvador en la cabecera municipal (Construcción)</t>
  </si>
  <si>
    <t>Pavimentación de la calle Manantial entre la avenida San Fernando – Miguel Hidalgo y calle Emiliano Zapata en la localidad El Portillo (Construcción)</t>
  </si>
  <si>
    <t>Plaza cívica en la cabecera municipal (Rehabilitación)</t>
  </si>
  <si>
    <t>Osumacinta</t>
  </si>
  <si>
    <t>Programa de Seguimiento y Control de Obras Públicas (Programa de Seguimiento de Obra Pública para el Fondo de Infraestructura Social Estatal (FISE)</t>
  </si>
  <si>
    <t xml:space="preserve">Cobertura Estatal </t>
  </si>
  <si>
    <t>Puente Huixtla en la localidad La Ceiba (Construcción de muro gavión)</t>
  </si>
  <si>
    <t>Huixtla</t>
  </si>
  <si>
    <t>Red de distribución de energía eléctrica de la localidad 23 de Mayo (Construcción)</t>
  </si>
  <si>
    <t>Acala</t>
  </si>
  <si>
    <t>Red de distribución de energía eléctrica de la localidad de Corozil Viejo (Construcción)</t>
  </si>
  <si>
    <t>Tila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</si>
  <si>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</si>
  <si>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</si>
  <si>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</si>
  <si>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</si>
  <si>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Tenejapa</t>
  </si>
  <si>
    <t>Red de distribución de energía eléctrica de la localidad Santa María de Las Flores (Construcción)</t>
  </si>
  <si>
    <t>Ocosingo</t>
  </si>
  <si>
    <t>Red de distribución de energía eléctrica de la localidad Torostic (Ampliación)</t>
  </si>
  <si>
    <t>Chenalhó</t>
  </si>
  <si>
    <t>Red de distribución de energía eléctrica en la localidad Chihuahua (Ampliación)</t>
  </si>
  <si>
    <t>Socoltenango</t>
  </si>
  <si>
    <t>Red de distribución de energía eléctrica en la localidad El Dorado (Ampliación)</t>
  </si>
  <si>
    <t>Mezcalapa</t>
  </si>
  <si>
    <t>Red de distribución de energía eléctrica en la localidad Toquiancito (Ampliación)</t>
  </si>
  <si>
    <t>Siltepec</t>
  </si>
  <si>
    <t>Sanitarios con biodigestor en localidad Dos Pozos (Construcción)</t>
  </si>
  <si>
    <t>Unidad deportiva en la cabecera municipal (Construcción)</t>
  </si>
  <si>
    <t>Chiapilla</t>
  </si>
  <si>
    <t>Unidad deportiva en la cabecera municipal (Rehabilitación)</t>
  </si>
  <si>
    <t>Unidad deportiva en la localidad 20 de Noviembre (Construcción)</t>
  </si>
  <si>
    <t>Emiliano Zapata</t>
  </si>
  <si>
    <t>I0120</t>
  </si>
  <si>
    <t>FAFEF</t>
  </si>
  <si>
    <t>Monumento histórico que ocupa la Delegación DIF Regional V Altos Tsotsil-Tseltal (Reconstrucción)</t>
  </si>
  <si>
    <t>Parque público de la cabecera municipal (Construcción de barandales)</t>
  </si>
  <si>
    <t>Parque público en la cabecera municipal (Reconstrucción)</t>
  </si>
  <si>
    <t>Solosuchiapa</t>
  </si>
  <si>
    <t>Paso a desnivel vehicular "Torre Chiapas" en la cabecera municipal (Construcción)</t>
  </si>
  <si>
    <t>Pavimentación de la calle 15a. Poniente Nte entre libramiento Norte Pte y avenida de Pormedio, y avenida de Pormedio entre calle 15a. Poniente Nte y avenida Rosario de la colonia El Rosario Pte en la cabecera municipal (Construcción)</t>
  </si>
  <si>
    <t>Pavimentación del andador 10 entre calle 1 y calle 2 de la colonia San Cayetano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</si>
  <si>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</si>
  <si>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Unidad deportiva en la cabecera municipal (Construcción de obras complementarias de 3a. Etapa)</t>
  </si>
  <si>
    <t>Vialidad pacificada de la calle El Sabinal al margen norte del río Sabinal entre la calle Las Brisas y avenida América cad. Km. 0+000 al Km. 0+542 en la cabecera municipal (Construcción de obras complementarias)</t>
  </si>
  <si>
    <t>Ramo 48 Cultura</t>
  </si>
  <si>
    <t>U2810</t>
  </si>
  <si>
    <t>Programa Nacional de Reconstrucción</t>
  </si>
  <si>
    <t>Capilla Santa Bárbara Bajucú (Rehabilitación)</t>
  </si>
  <si>
    <t>Las Margaritas</t>
  </si>
  <si>
    <t>Capilla Santa Cruz Cunduacán (Rehabilitación)</t>
  </si>
  <si>
    <t>Casa Cural del Templo de San Vicente de Ferrer (Rehabilitación)</t>
  </si>
  <si>
    <t>Copainalá</t>
  </si>
  <si>
    <t>Catedral de San Cristóbal (Capilla y Bautisterio) (Rehabilitación)</t>
  </si>
  <si>
    <t>Centro Cultural La Enseñanza (3ra. Etapa) (Rehabilitación)</t>
  </si>
  <si>
    <t>Centro Cultural La Enseñanza (Rehabilitación)</t>
  </si>
  <si>
    <t>Convento de Nuestra Señora de la Asunción (Rehabilitación 2a. Etapa)</t>
  </si>
  <si>
    <t>Chapultenango</t>
  </si>
  <si>
    <t>Convento de Nuestra Señora de la Asunción (Rehabilitación)</t>
  </si>
  <si>
    <t>Convento de San Francisco (Rehabilitación 2a. Etapa)</t>
  </si>
  <si>
    <t>Amatenango del Valle</t>
  </si>
  <si>
    <t>Convento de San Francisco (Rehabilitación)</t>
  </si>
  <si>
    <t>Hacienda Santa Bárbara Bajucú (Rehabilitación 2a. Etapa)</t>
  </si>
  <si>
    <t>Hacienda Santa Bárbara Bajucu (Rehabilitación)</t>
  </si>
  <si>
    <t>Museo de la Ciudad (Rehabilitación)</t>
  </si>
  <si>
    <t>Templo de la Caridad (Rehabilitación 2a. Etapa)</t>
  </si>
  <si>
    <t>Templo de la Caridad (Rehabilitación)</t>
  </si>
  <si>
    <t>Templo de la Virgen de la Asunción (Rehabilitación)</t>
  </si>
  <si>
    <t>Ixtapa</t>
  </si>
  <si>
    <t>Templo de la Virgen de la Natividad (Rehabilitación 2a. Etapa)</t>
  </si>
  <si>
    <t>Templo de la Virgen de la Natividad (Rehabilitación)</t>
  </si>
  <si>
    <t>Templo de San Agustín (Rehabilitación)</t>
  </si>
  <si>
    <t>Tapalapa</t>
  </si>
  <si>
    <t>Templo de San Gabriel Arcángel (Rehabilitación 2a. Etapa)</t>
  </si>
  <si>
    <t>Templo de San Jacinto de Polonia (3ra. etapa) (Rehabilitación)</t>
  </si>
  <si>
    <t>Templo de San Jacinto de Polonia (Rehabilitación)</t>
  </si>
  <si>
    <t>Templo de Santo Domingo (Rehabilitación 2a. Etapa)</t>
  </si>
  <si>
    <t>Templo de Santo Domingo (Rehabilitación)</t>
  </si>
  <si>
    <t>Templo San Gabriel Arcángel (Rehabilitación)</t>
  </si>
  <si>
    <t>Templo San Sebastián (Rehabilitación)</t>
  </si>
  <si>
    <t>Torre del Templo de la Virgen del Carmen (Rehabilitación)</t>
  </si>
  <si>
    <t>SECRETARÍA DE MEDIO AMBIENTE E HISTORIA NATURAL</t>
  </si>
  <si>
    <t>RECURSOS FISCALES</t>
  </si>
  <si>
    <t>Ramo A1 Ingresos Estatales</t>
  </si>
  <si>
    <t>X0010</t>
  </si>
  <si>
    <t>Ingresos Estatales</t>
  </si>
  <si>
    <t>Fortalecimiento de los Campamentos Tortugueros en la Costa de Chiapas</t>
  </si>
  <si>
    <t>SECRETARÍA DE ECONOMÍA Y DEL TRABAJO</t>
  </si>
  <si>
    <t>R1410</t>
  </si>
  <si>
    <t>Fideicomiso para la Infraestructura en los Estados</t>
  </si>
  <si>
    <t>Rehabilitación de instalaciones del Recinto Fiscalizado Estratégico de Puerto Chiapas</t>
  </si>
  <si>
    <t>SECRETARÍA DE TURISMO</t>
  </si>
  <si>
    <t>Fortalecimiento del Centro Turístico Cascadas de Agua Azul (2a. Etapa)</t>
  </si>
  <si>
    <t>Tumbalá</t>
  </si>
  <si>
    <t>Fortalecimiento del Centro Turístico Ojo de Agua</t>
  </si>
  <si>
    <t>Fortalecimiento del parador artesanal</t>
  </si>
  <si>
    <t>Mejoramiento de Imagen Urbana</t>
  </si>
  <si>
    <t>Catazajá</t>
  </si>
  <si>
    <t>Programa de Señalización Turística Estatal (4a. Etapa)</t>
  </si>
  <si>
    <t>Palenque</t>
  </si>
  <si>
    <t>Colocación de señalización turística de las regiones Metropolitana, Istmo-Costa y Soconusco</t>
  </si>
  <si>
    <t>PODER LEGISLATIVO</t>
  </si>
  <si>
    <t>PODER JUDICIAL</t>
  </si>
  <si>
    <t>ÓRGANOS AUTÓNOMOS</t>
  </si>
  <si>
    <t>FISCALÍA GENERAL DEL ESTADO</t>
  </si>
  <si>
    <t>I0110</t>
  </si>
  <si>
    <t>FASP</t>
  </si>
  <si>
    <t>Infraestructura y Equipamiento de las Instituciones de Seguridad Pública y Procuración de Justicia.</t>
  </si>
  <si>
    <t>UNIVERSIDAD AUTÓNOMA DE CHIAPAS</t>
  </si>
  <si>
    <t>Ramo 11 Educación Pública</t>
  </si>
  <si>
    <t>U0790</t>
  </si>
  <si>
    <t>Expansión de la Educación Media Superior y Superior</t>
  </si>
  <si>
    <t>Proyecto de expansión de la matrícula 2023-2025 en el marco del Programa de Expansión de la Educación Media Superior y Superior 2023 (PROEXES 2023)</t>
  </si>
  <si>
    <t>Ocozocoautla de Espinosa</t>
  </si>
  <si>
    <t>I008C</t>
  </si>
  <si>
    <t>FAM Infraestructura Educativa Superior</t>
  </si>
  <si>
    <t>Construcción de edificio atípico para el Instituto de Investigaciones Jurídicas (2a. Etapa)</t>
  </si>
  <si>
    <t>Mantenimiento y rehabilitación integral institucional de diferentes sedes universitarias en el estado de Chiapas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</si>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</sst>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164" fontId="4" fillId="0" borderId="0" xfId="3" applyNumberFormat="1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" fontId="4" fillId="4" borderId="0" xfId="3" applyNumberFormat="1" applyFont="1" applyFill="1" applyBorder="1" applyAlignment="1">
      <alignment horizontal="right" vertical="center"/>
    </xf>
    <xf numFmtId="164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" fontId="8" fillId="5" borderId="0" xfId="3" applyNumberFormat="1" applyFont="1" applyFill="1" applyBorder="1" applyAlignment="1">
      <alignment horizontal="right" vertical="top"/>
    </xf>
    <xf numFmtId="164" fontId="8" fillId="5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1" fontId="9" fillId="0" borderId="0" xfId="3" applyNumberFormat="1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6" fillId="5" borderId="0" xfId="3" applyFont="1" applyFill="1" applyBorder="1" applyAlignment="1">
      <alignment horizontal="center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horizontal="justify"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1" fontId="9" fillId="0" borderId="10" xfId="3" applyNumberFormat="1" applyFont="1" applyBorder="1" applyAlignment="1">
      <alignment horizontal="right" vertical="top"/>
    </xf>
    <xf numFmtId="164" fontId="9" fillId="0" borderId="10" xfId="3" applyNumberFormat="1" applyFont="1" applyBorder="1" applyAlignment="1">
      <alignment horizontal="right" vertical="top"/>
    </xf>
    <xf numFmtId="1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49" fontId="4" fillId="0" borderId="10" xfId="3" applyNumberFormat="1" applyFont="1" applyBorder="1" applyAlignment="1">
      <alignment horizontal="left" vertical="top"/>
    </xf>
    <xf numFmtId="49" fontId="6" fillId="0" borderId="10" xfId="3" applyNumberFormat="1" applyFont="1" applyBorder="1" applyAlignment="1">
      <alignment horizontal="left" vertical="top"/>
    </xf>
    <xf numFmtId="0" fontId="6" fillId="0" borderId="10" xfId="3" applyFont="1" applyBorder="1" applyAlignment="1">
      <alignment vertical="top"/>
    </xf>
    <xf numFmtId="49" fontId="4" fillId="0" borderId="0" xfId="3" applyNumberFormat="1" applyFont="1" applyAlignment="1">
      <alignment horizontal="left" vertical="top"/>
    </xf>
    <xf numFmtId="49" fontId="6" fillId="0" borderId="0" xfId="3" applyNumberFormat="1" applyFont="1" applyAlignment="1">
      <alignment horizontal="left" vertical="top"/>
    </xf>
    <xf numFmtId="0" fontId="6" fillId="0" borderId="0" xfId="3" applyFont="1" applyAlignment="1">
      <alignment horizontal="center" vertical="top"/>
    </xf>
    <xf numFmtId="1" fontId="9" fillId="0" borderId="0" xfId="3" applyNumberFormat="1" applyFont="1" applyAlignment="1">
      <alignment horizontal="right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justify" vertical="top"/>
    </xf>
    <xf numFmtId="164" fontId="9" fillId="0" borderId="0" xfId="3" applyNumberFormat="1" applyFont="1" applyAlignment="1">
      <alignment horizontal="righ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8" fillId="4" borderId="0" xfId="3" applyNumberFormat="1" applyFont="1" applyFill="1" applyAlignment="1">
      <alignment horizontal="right" vertical="top"/>
    </xf>
    <xf numFmtId="164" fontId="8" fillId="4" borderId="0" xfId="3" applyNumberFormat="1" applyFont="1" applyFill="1" applyAlignment="1">
      <alignment horizontal="right" vertical="top"/>
    </xf>
    <xf numFmtId="0" fontId="6" fillId="0" borderId="0" xfId="1" applyFont="1" applyAlignment="1">
      <alignment horizontal="justify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032E5686-0BBF-46A0-9710-5918BAE3600D}"/>
    <cellStyle name="Normal 4 2 2 2 2" xfId="2" xr:uid="{F2087B0F-EAAC-49BA-AEF3-38A6062CB255}"/>
    <cellStyle name="Normal 6 2 2 2" xfId="3" xr:uid="{F3BBA040-13AD-4931-8C05-6CE85EC74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7A83-0CFB-4D46-AD8E-89E345CF6BDA}">
  <dimension ref="A1:T167"/>
  <sheetViews>
    <sheetView showGridLines="0" tabSelected="1" zoomScale="80" zoomScaleNormal="80" zoomScaleSheetLayoutView="100" workbookViewId="0">
      <selection activeCell="P59" sqref="P59"/>
    </sheetView>
  </sheetViews>
  <sheetFormatPr baseColWidth="10" defaultRowHeight="12.75" x14ac:dyDescent="0.25"/>
  <cols>
    <col min="1" max="3" width="2" style="71" customWidth="1"/>
    <col min="4" max="4" width="6.7109375" style="71" customWidth="1"/>
    <col min="5" max="5" width="57.7109375" style="22" customWidth="1"/>
    <col min="6" max="6" width="2.7109375" style="37" customWidth="1"/>
    <col min="7" max="7" width="24.85546875" style="67" bestFit="1" customWidth="1"/>
    <col min="8" max="8" width="15.42578125" style="67" customWidth="1"/>
    <col min="9" max="16" width="14" style="22" customWidth="1"/>
    <col min="17" max="18" width="11.42578125" style="22"/>
    <col min="19" max="19" width="13.5703125" style="22" bestFit="1" customWidth="1"/>
    <col min="20" max="16384" width="11.42578125" style="22"/>
  </cols>
  <sheetData>
    <row r="1" spans="1:20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0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0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0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7"/>
      <c r="I6" s="6" t="s">
        <v>7</v>
      </c>
      <c r="J6" s="6"/>
      <c r="K6" s="6"/>
      <c r="L6" s="6"/>
      <c r="M6" s="6"/>
      <c r="N6" s="6"/>
      <c r="O6" s="6"/>
      <c r="P6" s="8"/>
    </row>
    <row r="7" spans="1:20" s="4" customFormat="1" ht="15.75" customHeight="1" x14ac:dyDescent="0.25">
      <c r="A7" s="9"/>
      <c r="B7" s="10"/>
      <c r="C7" s="10"/>
      <c r="D7" s="10"/>
      <c r="E7" s="10"/>
      <c r="F7" s="10"/>
      <c r="G7" s="10"/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2" t="s">
        <v>16</v>
      </c>
    </row>
    <row r="8" spans="1:20" s="17" customFormat="1" ht="59.25" customHeight="1" x14ac:dyDescent="0.25">
      <c r="A8" s="13"/>
      <c r="B8" s="14"/>
      <c r="C8" s="14"/>
      <c r="D8" s="14"/>
      <c r="E8" s="14"/>
      <c r="F8" s="14"/>
      <c r="G8" s="14"/>
      <c r="H8" s="15" t="s">
        <v>17</v>
      </c>
      <c r="I8" s="15" t="s">
        <v>18</v>
      </c>
      <c r="J8" s="15" t="s">
        <v>19</v>
      </c>
      <c r="K8" s="15" t="s">
        <v>20</v>
      </c>
      <c r="L8" s="15" t="s">
        <v>21</v>
      </c>
      <c r="M8" s="15" t="s">
        <v>22</v>
      </c>
      <c r="N8" s="15" t="s">
        <v>23</v>
      </c>
      <c r="O8" s="15" t="s">
        <v>24</v>
      </c>
      <c r="P8" s="16"/>
    </row>
    <row r="9" spans="1:20" ht="3" customHeight="1" x14ac:dyDescent="0.25">
      <c r="A9" s="18"/>
      <c r="B9" s="18"/>
      <c r="C9" s="18"/>
      <c r="D9" s="18"/>
      <c r="E9" s="19"/>
      <c r="F9" s="20"/>
      <c r="G9" s="21"/>
      <c r="H9" s="21"/>
      <c r="I9" s="19"/>
      <c r="J9" s="19"/>
      <c r="K9" s="19"/>
      <c r="L9" s="19"/>
      <c r="M9" s="19"/>
      <c r="N9" s="19"/>
      <c r="O9" s="19"/>
      <c r="P9" s="19"/>
    </row>
    <row r="10" spans="1:20" s="27" customFormat="1" x14ac:dyDescent="0.25">
      <c r="A10" s="23" t="s">
        <v>16</v>
      </c>
      <c r="B10" s="23"/>
      <c r="C10" s="23"/>
      <c r="D10" s="23"/>
      <c r="E10" s="23"/>
      <c r="F10" s="24"/>
      <c r="G10" s="24"/>
      <c r="H10" s="25">
        <f>SUM(H12,H142,H144,H146)</f>
        <v>0</v>
      </c>
      <c r="I10" s="26">
        <f>SUM(I12,I142,I144,I146)</f>
        <v>201742651.53</v>
      </c>
      <c r="J10" s="26">
        <f>SUM(J12,J142,J144,J146)</f>
        <v>32278851.520000003</v>
      </c>
      <c r="K10" s="25">
        <f t="shared" ref="K10:L10" si="0">SUM(K12,K142,K144,K146)</f>
        <v>0</v>
      </c>
      <c r="L10" s="25">
        <f t="shared" si="0"/>
        <v>0</v>
      </c>
      <c r="M10" s="26">
        <f>SUM(M12,M142,M144,M146)</f>
        <v>27170060.880000003</v>
      </c>
      <c r="N10" s="26">
        <f>SUM(N12,N142,N144,N146)</f>
        <v>14732979.189999999</v>
      </c>
      <c r="O10" s="26">
        <f>SUM(O12,O142,O144,O146)</f>
        <v>979242946.77999997</v>
      </c>
      <c r="P10" s="26">
        <f>SUM(P12,P142,P144,P146)</f>
        <v>1255167489.74</v>
      </c>
      <c r="S10" s="26"/>
      <c r="T10" s="28"/>
    </row>
    <row r="11" spans="1:20" s="27" customFormat="1" x14ac:dyDescent="0.25">
      <c r="A11" s="18"/>
      <c r="B11" s="18"/>
      <c r="C11" s="18"/>
      <c r="D11" s="18"/>
      <c r="E11" s="18"/>
      <c r="F11" s="24"/>
      <c r="G11" s="24"/>
      <c r="H11" s="24"/>
      <c r="I11" s="26"/>
      <c r="J11" s="26"/>
      <c r="K11" s="26"/>
      <c r="L11" s="26"/>
      <c r="M11" s="26"/>
      <c r="N11" s="26"/>
      <c r="O11" s="26"/>
      <c r="P11" s="26"/>
    </row>
    <row r="12" spans="1:20" s="27" customFormat="1" x14ac:dyDescent="0.25">
      <c r="A12" s="29" t="s">
        <v>25</v>
      </c>
      <c r="B12" s="29"/>
      <c r="C12" s="29"/>
      <c r="D12" s="29"/>
      <c r="E12" s="29"/>
      <c r="F12" s="24"/>
      <c r="G12" s="24"/>
      <c r="H12" s="25">
        <f>SUM(H14,H116,H122,H128)</f>
        <v>0</v>
      </c>
      <c r="I12" s="26">
        <f>SUM(I14,I116,I122,I128)</f>
        <v>201742651.53</v>
      </c>
      <c r="J12" s="26">
        <f>SUM(J14,J116,J122,J128)</f>
        <v>21281921.920000002</v>
      </c>
      <c r="K12" s="25">
        <f t="shared" ref="K12:P12" si="1">SUM(K14,K116,K122,K128)</f>
        <v>0</v>
      </c>
      <c r="L12" s="25">
        <f t="shared" si="1"/>
        <v>0</v>
      </c>
      <c r="M12" s="26">
        <f t="shared" si="1"/>
        <v>13646696.83</v>
      </c>
      <c r="N12" s="26">
        <f t="shared" si="1"/>
        <v>6515548.0599999996</v>
      </c>
      <c r="O12" s="26">
        <f t="shared" si="1"/>
        <v>975952911.47000003</v>
      </c>
      <c r="P12" s="26">
        <f t="shared" si="1"/>
        <v>1219139729.6500001</v>
      </c>
      <c r="S12" s="26"/>
      <c r="T12" s="28"/>
    </row>
    <row r="13" spans="1:20" s="27" customFormat="1" x14ac:dyDescent="0.25">
      <c r="A13" s="18"/>
      <c r="B13" s="18"/>
      <c r="C13" s="18"/>
      <c r="D13" s="18"/>
      <c r="E13" s="18"/>
      <c r="F13" s="24"/>
      <c r="G13" s="24"/>
      <c r="H13" s="24"/>
      <c r="I13" s="26"/>
      <c r="J13" s="26"/>
      <c r="K13" s="26"/>
      <c r="L13" s="26"/>
      <c r="M13" s="26"/>
      <c r="N13" s="26"/>
      <c r="O13" s="26"/>
      <c r="P13" s="26"/>
    </row>
    <row r="14" spans="1:20" s="35" customFormat="1" ht="18" customHeight="1" x14ac:dyDescent="0.25">
      <c r="A14" s="30" t="s">
        <v>26</v>
      </c>
      <c r="B14" s="30"/>
      <c r="C14" s="30"/>
      <c r="D14" s="30"/>
      <c r="E14" s="30"/>
      <c r="F14" s="31"/>
      <c r="G14" s="32"/>
      <c r="H14" s="33">
        <f>SUM(H15)</f>
        <v>0</v>
      </c>
      <c r="I14" s="34">
        <f>SUM(I15)</f>
        <v>200796932.12</v>
      </c>
      <c r="J14" s="34">
        <f t="shared" ref="J14:P14" si="2">SUM(J15)</f>
        <v>12602152.92</v>
      </c>
      <c r="K14" s="33">
        <f t="shared" si="2"/>
        <v>0</v>
      </c>
      <c r="L14" s="33">
        <f t="shared" si="2"/>
        <v>0</v>
      </c>
      <c r="M14" s="34">
        <f t="shared" si="2"/>
        <v>13646696.83</v>
      </c>
      <c r="N14" s="34">
        <f t="shared" si="2"/>
        <v>6515548.0599999996</v>
      </c>
      <c r="O14" s="34">
        <f t="shared" si="2"/>
        <v>967552257.26999998</v>
      </c>
      <c r="P14" s="34">
        <f t="shared" si="2"/>
        <v>1201113587.2</v>
      </c>
    </row>
    <row r="15" spans="1:20" s="37" customFormat="1" x14ac:dyDescent="0.25">
      <c r="A15" s="36"/>
      <c r="B15" s="29" t="s">
        <v>27</v>
      </c>
      <c r="C15" s="29"/>
      <c r="D15" s="29"/>
      <c r="E15" s="29"/>
      <c r="F15" s="20"/>
      <c r="G15" s="24"/>
      <c r="H15" s="25">
        <f>SUM(H16,H30,H35,H86)</f>
        <v>0</v>
      </c>
      <c r="I15" s="26">
        <f>SUM(I16,I30,I35,I86)</f>
        <v>200796932.12</v>
      </c>
      <c r="J15" s="26">
        <f>SUM(J16,J30,J35,J86)</f>
        <v>12602152.92</v>
      </c>
      <c r="K15" s="25">
        <f t="shared" ref="K15:P15" si="3">SUM(K16,K30,K35,K86)</f>
        <v>0</v>
      </c>
      <c r="L15" s="25">
        <f t="shared" si="3"/>
        <v>0</v>
      </c>
      <c r="M15" s="26">
        <f t="shared" si="3"/>
        <v>13646696.83</v>
      </c>
      <c r="N15" s="26">
        <f t="shared" si="3"/>
        <v>6515548.0599999996</v>
      </c>
      <c r="O15" s="26">
        <f t="shared" si="3"/>
        <v>967552257.26999998</v>
      </c>
      <c r="P15" s="26">
        <f t="shared" si="3"/>
        <v>1201113587.2</v>
      </c>
      <c r="S15" s="26"/>
    </row>
    <row r="16" spans="1:20" s="37" customFormat="1" x14ac:dyDescent="0.25">
      <c r="A16" s="36"/>
      <c r="B16" s="36"/>
      <c r="C16" s="29" t="s">
        <v>28</v>
      </c>
      <c r="D16" s="29"/>
      <c r="E16" s="29"/>
      <c r="F16" s="20"/>
      <c r="G16" s="24"/>
      <c r="H16" s="25">
        <f>SUM(H17,H22,H24)</f>
        <v>0</v>
      </c>
      <c r="I16" s="26">
        <f>SUM(I17,I22,I24)</f>
        <v>200796932.12</v>
      </c>
      <c r="J16" s="25">
        <f t="shared" ref="J16:P16" si="4">SUM(J17,J22,J24)</f>
        <v>0</v>
      </c>
      <c r="K16" s="25">
        <f t="shared" si="4"/>
        <v>0</v>
      </c>
      <c r="L16" s="25">
        <f t="shared" si="4"/>
        <v>0</v>
      </c>
      <c r="M16" s="25">
        <f t="shared" si="4"/>
        <v>0</v>
      </c>
      <c r="N16" s="26">
        <f t="shared" si="4"/>
        <v>6515548.0599999996</v>
      </c>
      <c r="O16" s="26">
        <f t="shared" si="4"/>
        <v>114577607.22</v>
      </c>
      <c r="P16" s="26">
        <f t="shared" si="4"/>
        <v>321890087.39999998</v>
      </c>
    </row>
    <row r="17" spans="1:16" s="37" customFormat="1" x14ac:dyDescent="0.25">
      <c r="A17" s="38"/>
      <c r="B17" s="38"/>
      <c r="C17" s="39"/>
      <c r="D17" s="40" t="s">
        <v>29</v>
      </c>
      <c r="E17" s="41" t="s">
        <v>30</v>
      </c>
      <c r="F17" s="39"/>
      <c r="G17" s="42"/>
      <c r="H17" s="43">
        <f>SUM(H18:H21)</f>
        <v>0</v>
      </c>
      <c r="I17" s="44">
        <f>SUM(I18:I21)</f>
        <v>83658252.439999998</v>
      </c>
      <c r="J17" s="43">
        <f t="shared" ref="J17:O17" si="5">SUM(J18:J21)</f>
        <v>0</v>
      </c>
      <c r="K17" s="43">
        <f t="shared" si="5"/>
        <v>0</v>
      </c>
      <c r="L17" s="43">
        <f t="shared" si="5"/>
        <v>0</v>
      </c>
      <c r="M17" s="43">
        <f t="shared" si="5"/>
        <v>0</v>
      </c>
      <c r="N17" s="43">
        <f t="shared" si="5"/>
        <v>0</v>
      </c>
      <c r="O17" s="44">
        <f t="shared" si="5"/>
        <v>114577607.22</v>
      </c>
      <c r="P17" s="44">
        <f>SUM(P18:P21)</f>
        <v>198235859.66</v>
      </c>
    </row>
    <row r="18" spans="1:16" ht="27" customHeight="1" x14ac:dyDescent="0.25">
      <c r="A18" s="45"/>
      <c r="B18" s="45"/>
      <c r="C18" s="46"/>
      <c r="D18" s="46"/>
      <c r="E18" s="47" t="s">
        <v>31</v>
      </c>
      <c r="F18" s="19"/>
      <c r="G18" s="21" t="s">
        <v>32</v>
      </c>
      <c r="H18" s="48">
        <v>0</v>
      </c>
      <c r="I18" s="49">
        <v>28220338.98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9">
        <f>SUM(H18:O18)</f>
        <v>28220338.98</v>
      </c>
    </row>
    <row r="19" spans="1:16" ht="27" customHeight="1" x14ac:dyDescent="0.25">
      <c r="A19" s="45"/>
      <c r="B19" s="45"/>
      <c r="C19" s="46"/>
      <c r="D19" s="46"/>
      <c r="E19" s="47" t="s">
        <v>33</v>
      </c>
      <c r="F19" s="19"/>
      <c r="G19" s="21" t="s">
        <v>32</v>
      </c>
      <c r="H19" s="48">
        <v>0</v>
      </c>
      <c r="I19" s="49">
        <v>32437913.460000001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9">
        <f t="shared" ref="P19:P21" si="6">SUM(H19:O19)</f>
        <v>32437913.460000001</v>
      </c>
    </row>
    <row r="20" spans="1:16" ht="13.5" customHeight="1" x14ac:dyDescent="0.25">
      <c r="A20" s="45"/>
      <c r="B20" s="45"/>
      <c r="C20" s="46"/>
      <c r="D20" s="46"/>
      <c r="E20" s="47" t="s">
        <v>34</v>
      </c>
      <c r="F20" s="19"/>
      <c r="G20" s="21" t="s">
        <v>35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9">
        <v>114577607.22</v>
      </c>
      <c r="P20" s="49">
        <f t="shared" si="6"/>
        <v>114577607.22</v>
      </c>
    </row>
    <row r="21" spans="1:16" ht="27" customHeight="1" x14ac:dyDescent="0.25">
      <c r="A21" s="45"/>
      <c r="B21" s="45"/>
      <c r="C21" s="46"/>
      <c r="D21" s="46"/>
      <c r="E21" s="47" t="s">
        <v>36</v>
      </c>
      <c r="F21" s="19"/>
      <c r="G21" s="21" t="s">
        <v>37</v>
      </c>
      <c r="H21" s="48">
        <v>0</v>
      </c>
      <c r="I21" s="49">
        <v>23000000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9">
        <f t="shared" si="6"/>
        <v>23000000</v>
      </c>
    </row>
    <row r="22" spans="1:16" s="37" customFormat="1" x14ac:dyDescent="0.25">
      <c r="A22" s="38"/>
      <c r="B22" s="38"/>
      <c r="C22" s="39"/>
      <c r="D22" s="40" t="s">
        <v>38</v>
      </c>
      <c r="E22" s="41" t="s">
        <v>39</v>
      </c>
      <c r="F22" s="39"/>
      <c r="G22" s="42"/>
      <c r="H22" s="43">
        <f>SUM(H23)</f>
        <v>0</v>
      </c>
      <c r="I22" s="44">
        <f>SUM(I23)</f>
        <v>70199352.25</v>
      </c>
      <c r="J22" s="43">
        <f t="shared" ref="J22:P22" si="7">SUM(J23)</f>
        <v>0</v>
      </c>
      <c r="K22" s="43">
        <f t="shared" si="7"/>
        <v>0</v>
      </c>
      <c r="L22" s="43">
        <f t="shared" si="7"/>
        <v>0</v>
      </c>
      <c r="M22" s="43">
        <f t="shared" si="7"/>
        <v>0</v>
      </c>
      <c r="N22" s="43">
        <f t="shared" si="7"/>
        <v>0</v>
      </c>
      <c r="O22" s="43">
        <f t="shared" si="7"/>
        <v>0</v>
      </c>
      <c r="P22" s="44">
        <f t="shared" si="7"/>
        <v>70199352.25</v>
      </c>
    </row>
    <row r="23" spans="1:16" ht="27" customHeight="1" x14ac:dyDescent="0.25">
      <c r="A23" s="45"/>
      <c r="B23" s="45"/>
      <c r="C23" s="46"/>
      <c r="D23" s="46"/>
      <c r="E23" s="47" t="s">
        <v>33</v>
      </c>
      <c r="F23" s="19"/>
      <c r="G23" s="21" t="s">
        <v>32</v>
      </c>
      <c r="H23" s="48">
        <v>0</v>
      </c>
      <c r="I23" s="49">
        <v>70199352.25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9">
        <f>SUM(H23:O23)</f>
        <v>70199352.25</v>
      </c>
    </row>
    <row r="24" spans="1:16" s="37" customFormat="1" x14ac:dyDescent="0.25">
      <c r="A24" s="38"/>
      <c r="B24" s="38"/>
      <c r="C24" s="39"/>
      <c r="D24" s="40" t="s">
        <v>40</v>
      </c>
      <c r="E24" s="41" t="s">
        <v>41</v>
      </c>
      <c r="F24" s="39"/>
      <c r="G24" s="42"/>
      <c r="H24" s="43">
        <f>SUM(H25:H28)</f>
        <v>0</v>
      </c>
      <c r="I24" s="44">
        <f>SUM(I25:I28)</f>
        <v>46939327.43</v>
      </c>
      <c r="J24" s="43">
        <f t="shared" ref="J24:P24" si="8">SUM(J25:J28)</f>
        <v>0</v>
      </c>
      <c r="K24" s="43">
        <f t="shared" si="8"/>
        <v>0</v>
      </c>
      <c r="L24" s="43">
        <f t="shared" si="8"/>
        <v>0</v>
      </c>
      <c r="M24" s="43">
        <f t="shared" si="8"/>
        <v>0</v>
      </c>
      <c r="N24" s="44">
        <f t="shared" si="8"/>
        <v>6515548.0599999996</v>
      </c>
      <c r="O24" s="43">
        <f t="shared" si="8"/>
        <v>0</v>
      </c>
      <c r="P24" s="44">
        <f t="shared" si="8"/>
        <v>53454875.490000002</v>
      </c>
    </row>
    <row r="25" spans="1:16" s="37" customFormat="1" ht="27" customHeight="1" x14ac:dyDescent="0.25">
      <c r="A25" s="36"/>
      <c r="B25" s="36"/>
      <c r="C25" s="20"/>
      <c r="D25" s="18"/>
      <c r="E25" s="50" t="s">
        <v>33</v>
      </c>
      <c r="F25" s="20"/>
      <c r="G25" s="21" t="s">
        <v>32</v>
      </c>
      <c r="H25" s="48">
        <v>0</v>
      </c>
      <c r="I25" s="49">
        <v>46939327.43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9">
        <f>SUM(H25:O25)</f>
        <v>46939327.43</v>
      </c>
    </row>
    <row r="26" spans="1:16" s="37" customFormat="1" ht="12.75" customHeight="1" x14ac:dyDescent="0.25">
      <c r="A26" s="36"/>
      <c r="B26" s="36"/>
      <c r="C26" s="20"/>
      <c r="D26" s="18"/>
      <c r="E26" s="50" t="s">
        <v>42</v>
      </c>
      <c r="F26" s="20"/>
      <c r="G26" s="21" t="s">
        <v>32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9">
        <v>814430.32</v>
      </c>
      <c r="O26" s="48">
        <v>0</v>
      </c>
      <c r="P26" s="49">
        <f>SUM(H26:O26)</f>
        <v>814430.32</v>
      </c>
    </row>
    <row r="27" spans="1:16" s="37" customFormat="1" ht="12.75" customHeight="1" x14ac:dyDescent="0.25">
      <c r="A27" s="36"/>
      <c r="B27" s="36"/>
      <c r="C27" s="20"/>
      <c r="D27" s="18"/>
      <c r="E27" s="50" t="s">
        <v>43</v>
      </c>
      <c r="F27" s="20"/>
      <c r="G27" s="21" t="s">
        <v>32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9">
        <v>814430.32</v>
      </c>
      <c r="O27" s="48">
        <v>0</v>
      </c>
      <c r="P27" s="49">
        <f t="shared" ref="P27:P28" si="9">SUM(H27:O27)</f>
        <v>814430.32</v>
      </c>
    </row>
    <row r="28" spans="1:16" s="37" customFormat="1" ht="27" customHeight="1" x14ac:dyDescent="0.25">
      <c r="A28" s="36"/>
      <c r="B28" s="36"/>
      <c r="C28" s="20"/>
      <c r="D28" s="18"/>
      <c r="E28" s="50" t="s">
        <v>44</v>
      </c>
      <c r="F28" s="20"/>
      <c r="G28" s="21" t="s">
        <v>35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9">
        <v>4886687.42</v>
      </c>
      <c r="O28" s="48">
        <v>0</v>
      </c>
      <c r="P28" s="49">
        <f t="shared" si="9"/>
        <v>4886687.42</v>
      </c>
    </row>
    <row r="29" spans="1:16" s="37" customFormat="1" x14ac:dyDescent="0.25">
      <c r="A29" s="36"/>
      <c r="B29" s="36"/>
      <c r="C29" s="20"/>
      <c r="D29" s="18"/>
      <c r="E29" s="50"/>
      <c r="F29" s="20"/>
      <c r="G29" s="21"/>
      <c r="H29" s="21"/>
      <c r="I29" s="49"/>
      <c r="J29" s="48"/>
      <c r="K29" s="48"/>
      <c r="L29" s="48"/>
      <c r="M29" s="48"/>
      <c r="N29" s="48"/>
      <c r="O29" s="48"/>
      <c r="P29" s="49"/>
    </row>
    <row r="30" spans="1:16" s="37" customFormat="1" x14ac:dyDescent="0.25">
      <c r="A30" s="36"/>
      <c r="B30" s="36"/>
      <c r="C30" s="29" t="s">
        <v>45</v>
      </c>
      <c r="D30" s="29"/>
      <c r="E30" s="29"/>
      <c r="F30" s="20"/>
      <c r="G30" s="21"/>
      <c r="H30" s="25">
        <f>SUM(H31)</f>
        <v>0</v>
      </c>
      <c r="I30" s="25">
        <f t="shared" ref="I30:P30" si="10">SUM(I31)</f>
        <v>0</v>
      </c>
      <c r="J30" s="25">
        <f t="shared" si="10"/>
        <v>0</v>
      </c>
      <c r="K30" s="25">
        <f t="shared" si="10"/>
        <v>0</v>
      </c>
      <c r="L30" s="25">
        <f t="shared" si="10"/>
        <v>0</v>
      </c>
      <c r="M30" s="25">
        <f t="shared" si="10"/>
        <v>0</v>
      </c>
      <c r="N30" s="25">
        <f t="shared" si="10"/>
        <v>0</v>
      </c>
      <c r="O30" s="26">
        <f t="shared" si="10"/>
        <v>6536300.5800000001</v>
      </c>
      <c r="P30" s="26">
        <f t="shared" si="10"/>
        <v>6536300.5800000001</v>
      </c>
    </row>
    <row r="31" spans="1:16" s="37" customFormat="1" ht="25.5" x14ac:dyDescent="0.25">
      <c r="A31" s="38"/>
      <c r="B31" s="38"/>
      <c r="C31" s="39"/>
      <c r="D31" s="40" t="s">
        <v>46</v>
      </c>
      <c r="E31" s="41" t="s">
        <v>47</v>
      </c>
      <c r="F31" s="39"/>
      <c r="G31" s="42"/>
      <c r="H31" s="43">
        <f t="shared" ref="H31:N31" si="11">SUM(H32:H33)</f>
        <v>0</v>
      </c>
      <c r="I31" s="43">
        <f t="shared" si="11"/>
        <v>0</v>
      </c>
      <c r="J31" s="43">
        <f t="shared" si="11"/>
        <v>0</v>
      </c>
      <c r="K31" s="43">
        <f t="shared" si="11"/>
        <v>0</v>
      </c>
      <c r="L31" s="43">
        <f t="shared" si="11"/>
        <v>0</v>
      </c>
      <c r="M31" s="43">
        <f t="shared" si="11"/>
        <v>0</v>
      </c>
      <c r="N31" s="43">
        <f t="shared" si="11"/>
        <v>0</v>
      </c>
      <c r="O31" s="44">
        <f>SUM(O32:O33)</f>
        <v>6536300.5800000001</v>
      </c>
      <c r="P31" s="44">
        <f>SUM(P32:P33)</f>
        <v>6536300.5800000001</v>
      </c>
    </row>
    <row r="32" spans="1:16" s="37" customFormat="1" ht="38.25" x14ac:dyDescent="0.25">
      <c r="A32" s="36"/>
      <c r="B32" s="36"/>
      <c r="C32" s="20"/>
      <c r="D32" s="18"/>
      <c r="E32" s="50" t="s">
        <v>48</v>
      </c>
      <c r="F32" s="20"/>
      <c r="G32" s="21" t="s">
        <v>49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9">
        <v>4464793.29</v>
      </c>
      <c r="P32" s="49">
        <f t="shared" ref="P32:P33" si="12">SUM(H32:O32)</f>
        <v>4464793.29</v>
      </c>
    </row>
    <row r="33" spans="1:16" s="37" customFormat="1" ht="51" x14ac:dyDescent="0.25">
      <c r="A33" s="36"/>
      <c r="B33" s="36"/>
      <c r="C33" s="20"/>
      <c r="D33" s="18"/>
      <c r="E33" s="50" t="s">
        <v>50</v>
      </c>
      <c r="F33" s="20"/>
      <c r="G33" s="21" t="s">
        <v>51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2071507.29</v>
      </c>
      <c r="P33" s="49">
        <f t="shared" si="12"/>
        <v>2071507.29</v>
      </c>
    </row>
    <row r="34" spans="1:16" s="37" customFormat="1" x14ac:dyDescent="0.25">
      <c r="A34" s="36"/>
      <c r="B34" s="36"/>
      <c r="C34" s="20"/>
      <c r="D34" s="18"/>
      <c r="E34" s="50"/>
      <c r="F34" s="20"/>
      <c r="G34" s="21"/>
      <c r="H34" s="21"/>
      <c r="I34" s="49"/>
      <c r="J34" s="48"/>
      <c r="K34" s="48"/>
      <c r="L34" s="48"/>
      <c r="M34" s="48"/>
      <c r="N34" s="48"/>
      <c r="O34" s="48"/>
      <c r="P34" s="49"/>
    </row>
    <row r="35" spans="1:16" s="37" customFormat="1" ht="27" customHeight="1" x14ac:dyDescent="0.25">
      <c r="A35" s="51"/>
      <c r="B35" s="51"/>
      <c r="C35" s="52" t="s">
        <v>52</v>
      </c>
      <c r="D35" s="52"/>
      <c r="E35" s="52"/>
      <c r="F35" s="20"/>
      <c r="G35" s="24"/>
      <c r="H35" s="25">
        <f>SUM(H36,H74)</f>
        <v>0</v>
      </c>
      <c r="I35" s="25">
        <f>SUM(I36,I74)</f>
        <v>0</v>
      </c>
      <c r="J35" s="25">
        <f>SUM(J36,J74)</f>
        <v>0</v>
      </c>
      <c r="K35" s="25">
        <f t="shared" ref="K35:N35" si="13">SUM(K36,K74)</f>
        <v>0</v>
      </c>
      <c r="L35" s="25">
        <f t="shared" si="13"/>
        <v>0</v>
      </c>
      <c r="M35" s="26">
        <f t="shared" si="13"/>
        <v>6874175.2599999998</v>
      </c>
      <c r="N35" s="25">
        <f t="shared" si="13"/>
        <v>0</v>
      </c>
      <c r="O35" s="26">
        <f>SUM(O36,O74)</f>
        <v>846438349.47000003</v>
      </c>
      <c r="P35" s="26">
        <f>SUM(P36,P74)</f>
        <v>853312524.73000002</v>
      </c>
    </row>
    <row r="36" spans="1:16" s="37" customFormat="1" x14ac:dyDescent="0.25">
      <c r="A36" s="38"/>
      <c r="B36" s="38"/>
      <c r="C36" s="39"/>
      <c r="D36" s="40" t="s">
        <v>53</v>
      </c>
      <c r="E36" s="41" t="s">
        <v>54</v>
      </c>
      <c r="F36" s="39"/>
      <c r="G36" s="53"/>
      <c r="H36" s="43">
        <f>SUM(H37:H73)</f>
        <v>0</v>
      </c>
      <c r="I36" s="43">
        <f t="shared" ref="I36:P36" si="14">SUM(I37:I73)</f>
        <v>0</v>
      </c>
      <c r="J36" s="43">
        <f t="shared" si="14"/>
        <v>0</v>
      </c>
      <c r="K36" s="43">
        <f t="shared" si="14"/>
        <v>0</v>
      </c>
      <c r="L36" s="43">
        <f t="shared" si="14"/>
        <v>0</v>
      </c>
      <c r="M36" s="43">
        <f t="shared" si="14"/>
        <v>0</v>
      </c>
      <c r="N36" s="43">
        <f t="shared" si="14"/>
        <v>0</v>
      </c>
      <c r="O36" s="44">
        <f t="shared" si="14"/>
        <v>248945821.88999996</v>
      </c>
      <c r="P36" s="44">
        <f t="shared" si="14"/>
        <v>248945821.88999996</v>
      </c>
    </row>
    <row r="37" spans="1:16" ht="38.25" x14ac:dyDescent="0.25">
      <c r="A37" s="18"/>
      <c r="B37" s="18"/>
      <c r="C37" s="18"/>
      <c r="D37" s="18"/>
      <c r="E37" s="50" t="s">
        <v>55</v>
      </c>
      <c r="F37" s="20"/>
      <c r="G37" s="21" t="s">
        <v>56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9">
        <v>4975596.0599999996</v>
      </c>
      <c r="P37" s="49">
        <f>SUM(H37:O37)</f>
        <v>4975596.0599999996</v>
      </c>
    </row>
    <row r="38" spans="1:16" ht="12.75" customHeight="1" x14ac:dyDescent="0.25">
      <c r="A38" s="18"/>
      <c r="B38" s="18"/>
      <c r="C38" s="18"/>
      <c r="D38" s="18"/>
      <c r="E38" s="50" t="s">
        <v>57</v>
      </c>
      <c r="F38" s="20"/>
      <c r="G38" s="21" t="s">
        <v>58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9">
        <v>8052795.21</v>
      </c>
      <c r="P38" s="49">
        <f t="shared" ref="P38:P73" si="15">SUM(H38:O38)</f>
        <v>8052795.21</v>
      </c>
    </row>
    <row r="39" spans="1:16" ht="12.75" customHeight="1" x14ac:dyDescent="0.25">
      <c r="A39" s="18"/>
      <c r="B39" s="18"/>
      <c r="C39" s="18"/>
      <c r="D39" s="18"/>
      <c r="E39" s="50" t="s">
        <v>59</v>
      </c>
      <c r="F39" s="20"/>
      <c r="G39" s="21" t="s">
        <v>60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9">
        <v>72910553.099999994</v>
      </c>
      <c r="P39" s="49">
        <f t="shared" si="15"/>
        <v>72910553.099999994</v>
      </c>
    </row>
    <row r="40" spans="1:16" ht="12.75" customHeight="1" x14ac:dyDescent="0.25">
      <c r="A40" s="18"/>
      <c r="B40" s="18"/>
      <c r="C40" s="18"/>
      <c r="D40" s="18"/>
      <c r="E40" s="50" t="s">
        <v>61</v>
      </c>
      <c r="F40" s="20"/>
      <c r="G40" s="21" t="s">
        <v>62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9">
        <v>11043016.5</v>
      </c>
      <c r="P40" s="49">
        <f t="shared" si="15"/>
        <v>11043016.5</v>
      </c>
    </row>
    <row r="41" spans="1:16" x14ac:dyDescent="0.25">
      <c r="A41" s="18"/>
      <c r="B41" s="18"/>
      <c r="C41" s="18"/>
      <c r="D41" s="18"/>
      <c r="E41" s="50" t="s">
        <v>63</v>
      </c>
      <c r="F41" s="20"/>
      <c r="G41" s="21" t="s">
        <v>64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9">
        <v>10393228.810000001</v>
      </c>
      <c r="P41" s="49">
        <f t="shared" si="15"/>
        <v>10393228.810000001</v>
      </c>
    </row>
    <row r="42" spans="1:16" ht="27" customHeight="1" x14ac:dyDescent="0.25">
      <c r="A42" s="18"/>
      <c r="B42" s="18"/>
      <c r="C42" s="18"/>
      <c r="D42" s="18"/>
      <c r="E42" s="50" t="s">
        <v>65</v>
      </c>
      <c r="F42" s="20"/>
      <c r="G42" s="21" t="s">
        <v>66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9">
        <v>5313337.9400000004</v>
      </c>
      <c r="P42" s="49">
        <f t="shared" si="15"/>
        <v>5313337.9400000004</v>
      </c>
    </row>
    <row r="43" spans="1:16" ht="51" customHeight="1" x14ac:dyDescent="0.25">
      <c r="A43" s="18"/>
      <c r="B43" s="18"/>
      <c r="C43" s="18"/>
      <c r="D43" s="18"/>
      <c r="E43" s="50" t="s">
        <v>67</v>
      </c>
      <c r="F43" s="20"/>
      <c r="G43" s="21" t="s">
        <v>32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9">
        <v>7016021.4000000004</v>
      </c>
      <c r="P43" s="49">
        <f t="shared" si="15"/>
        <v>7016021.4000000004</v>
      </c>
    </row>
    <row r="44" spans="1:16" ht="51" x14ac:dyDescent="0.25">
      <c r="A44" s="18"/>
      <c r="B44" s="18"/>
      <c r="C44" s="18"/>
      <c r="D44" s="18"/>
      <c r="E44" s="50" t="s">
        <v>68</v>
      </c>
      <c r="F44" s="20"/>
      <c r="G44" s="21" t="s">
        <v>69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9">
        <v>2943710.61</v>
      </c>
      <c r="P44" s="49">
        <f t="shared" si="15"/>
        <v>2943710.61</v>
      </c>
    </row>
    <row r="45" spans="1:16" ht="51" x14ac:dyDescent="0.25">
      <c r="A45" s="18"/>
      <c r="B45" s="18"/>
      <c r="C45" s="18"/>
      <c r="D45" s="18"/>
      <c r="E45" s="50" t="s">
        <v>70</v>
      </c>
      <c r="F45" s="20"/>
      <c r="G45" s="21" t="s">
        <v>69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9">
        <v>1881709.71</v>
      </c>
      <c r="P45" s="49">
        <f t="shared" si="15"/>
        <v>1881709.71</v>
      </c>
    </row>
    <row r="46" spans="1:16" ht="38.25" x14ac:dyDescent="0.25">
      <c r="A46" s="18"/>
      <c r="B46" s="18"/>
      <c r="C46" s="18"/>
      <c r="D46" s="18"/>
      <c r="E46" s="50" t="s">
        <v>71</v>
      </c>
      <c r="F46" s="20"/>
      <c r="G46" s="21" t="s">
        <v>72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9">
        <v>1830278.13</v>
      </c>
      <c r="P46" s="49">
        <f t="shared" si="15"/>
        <v>1830278.13</v>
      </c>
    </row>
    <row r="47" spans="1:16" ht="38.25" x14ac:dyDescent="0.25">
      <c r="A47" s="18"/>
      <c r="B47" s="18"/>
      <c r="C47" s="18"/>
      <c r="D47" s="18"/>
      <c r="E47" s="50" t="s">
        <v>73</v>
      </c>
      <c r="F47" s="20"/>
      <c r="G47" s="21" t="s">
        <v>72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9">
        <v>1853521.99</v>
      </c>
      <c r="P47" s="49">
        <f t="shared" si="15"/>
        <v>1853521.99</v>
      </c>
    </row>
    <row r="48" spans="1:16" ht="38.25" customHeight="1" x14ac:dyDescent="0.25">
      <c r="A48" s="18"/>
      <c r="B48" s="18"/>
      <c r="C48" s="18"/>
      <c r="D48" s="18"/>
      <c r="E48" s="50" t="s">
        <v>74</v>
      </c>
      <c r="F48" s="20"/>
      <c r="G48" s="21" t="s">
        <v>72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9">
        <v>976040.77</v>
      </c>
      <c r="P48" s="49">
        <f t="shared" si="15"/>
        <v>976040.77</v>
      </c>
    </row>
    <row r="49" spans="1:16" ht="38.25" x14ac:dyDescent="0.25">
      <c r="A49" s="18"/>
      <c r="B49" s="18"/>
      <c r="C49" s="18"/>
      <c r="D49" s="18"/>
      <c r="E49" s="50" t="s">
        <v>75</v>
      </c>
      <c r="F49" s="20"/>
      <c r="G49" s="21" t="s">
        <v>76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9">
        <v>8074085.4900000002</v>
      </c>
      <c r="P49" s="49">
        <f t="shared" si="15"/>
        <v>8074085.4900000002</v>
      </c>
    </row>
    <row r="50" spans="1:16" ht="63.75" x14ac:dyDescent="0.25">
      <c r="A50" s="18"/>
      <c r="B50" s="18"/>
      <c r="C50" s="18"/>
      <c r="D50" s="18"/>
      <c r="E50" s="50" t="s">
        <v>77</v>
      </c>
      <c r="F50" s="20"/>
      <c r="G50" s="21" t="s">
        <v>78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9">
        <v>3509415.78</v>
      </c>
      <c r="P50" s="49">
        <f t="shared" si="15"/>
        <v>3509415.78</v>
      </c>
    </row>
    <row r="51" spans="1:16" ht="38.25" x14ac:dyDescent="0.25">
      <c r="A51" s="18"/>
      <c r="B51" s="18"/>
      <c r="C51" s="18"/>
      <c r="D51" s="18"/>
      <c r="E51" s="50" t="s">
        <v>79</v>
      </c>
      <c r="F51" s="20"/>
      <c r="G51" s="21" t="s">
        <v>32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9">
        <v>1991632.97</v>
      </c>
      <c r="P51" s="49">
        <f t="shared" si="15"/>
        <v>1991632.97</v>
      </c>
    </row>
    <row r="52" spans="1:16" ht="38.25" x14ac:dyDescent="0.25">
      <c r="A52" s="18"/>
      <c r="B52" s="18"/>
      <c r="C52" s="18"/>
      <c r="D52" s="18"/>
      <c r="E52" s="50" t="s">
        <v>80</v>
      </c>
      <c r="F52" s="20"/>
      <c r="G52" s="21" t="s">
        <v>32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9">
        <v>2398830.06</v>
      </c>
      <c r="P52" s="49">
        <f t="shared" si="15"/>
        <v>2398830.06</v>
      </c>
    </row>
    <row r="53" spans="1:16" ht="38.25" x14ac:dyDescent="0.25">
      <c r="A53" s="18"/>
      <c r="B53" s="18"/>
      <c r="C53" s="18"/>
      <c r="D53" s="18"/>
      <c r="E53" s="50" t="s">
        <v>81</v>
      </c>
      <c r="F53" s="20"/>
      <c r="G53" s="21" t="s">
        <v>82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9">
        <v>4449466.68</v>
      </c>
      <c r="P53" s="49">
        <f t="shared" si="15"/>
        <v>4449466.68</v>
      </c>
    </row>
    <row r="54" spans="1:16" ht="38.25" x14ac:dyDescent="0.25">
      <c r="A54" s="18"/>
      <c r="B54" s="18"/>
      <c r="C54" s="18"/>
      <c r="D54" s="18"/>
      <c r="E54" s="50" t="s">
        <v>83</v>
      </c>
      <c r="F54" s="20"/>
      <c r="G54" s="21" t="s">
        <v>32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9">
        <v>4223154.32</v>
      </c>
      <c r="P54" s="49">
        <f t="shared" si="15"/>
        <v>4223154.32</v>
      </c>
    </row>
    <row r="55" spans="1:16" ht="38.25" x14ac:dyDescent="0.25">
      <c r="A55" s="18"/>
      <c r="B55" s="18"/>
      <c r="C55" s="18"/>
      <c r="D55" s="18"/>
      <c r="E55" s="50" t="s">
        <v>84</v>
      </c>
      <c r="F55" s="20"/>
      <c r="G55" s="21" t="s">
        <v>78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9">
        <v>629941.35</v>
      </c>
      <c r="P55" s="49">
        <f t="shared" si="15"/>
        <v>629941.35</v>
      </c>
    </row>
    <row r="56" spans="1:16" ht="12.75" customHeight="1" x14ac:dyDescent="0.25">
      <c r="A56" s="18"/>
      <c r="B56" s="18"/>
      <c r="C56" s="18"/>
      <c r="D56" s="18"/>
      <c r="E56" s="50" t="s">
        <v>85</v>
      </c>
      <c r="F56" s="20"/>
      <c r="G56" s="21" t="s">
        <v>86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9">
        <v>2557188.29</v>
      </c>
      <c r="P56" s="49">
        <f t="shared" si="15"/>
        <v>2557188.29</v>
      </c>
    </row>
    <row r="57" spans="1:16" ht="38.25" x14ac:dyDescent="0.25">
      <c r="A57" s="18"/>
      <c r="B57" s="18"/>
      <c r="C57" s="18"/>
      <c r="D57" s="18"/>
      <c r="E57" s="50" t="s">
        <v>87</v>
      </c>
      <c r="F57" s="20"/>
      <c r="G57" s="21" t="s">
        <v>88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9">
        <v>1095000</v>
      </c>
      <c r="P57" s="49">
        <f t="shared" si="15"/>
        <v>1095000</v>
      </c>
    </row>
    <row r="58" spans="1:16" ht="27" customHeight="1" x14ac:dyDescent="0.25">
      <c r="A58" s="18"/>
      <c r="B58" s="18"/>
      <c r="C58" s="18"/>
      <c r="D58" s="18"/>
      <c r="E58" s="50" t="s">
        <v>89</v>
      </c>
      <c r="F58" s="20"/>
      <c r="G58" s="21" t="s">
        <v>90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9">
        <v>3197871.43</v>
      </c>
      <c r="P58" s="49">
        <f t="shared" si="15"/>
        <v>3197871.43</v>
      </c>
    </row>
    <row r="59" spans="1:16" ht="27" customHeight="1" x14ac:dyDescent="0.25">
      <c r="A59" s="54"/>
      <c r="B59" s="54"/>
      <c r="C59" s="54"/>
      <c r="D59" s="54"/>
      <c r="E59" s="55" t="s">
        <v>91</v>
      </c>
      <c r="F59" s="56"/>
      <c r="G59" s="57" t="s">
        <v>92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9">
        <v>8699716.5199999996</v>
      </c>
      <c r="P59" s="59">
        <f t="shared" si="15"/>
        <v>8699716.5199999996</v>
      </c>
    </row>
    <row r="60" spans="1:16" ht="27" customHeight="1" x14ac:dyDescent="0.25">
      <c r="A60" s="18"/>
      <c r="B60" s="18"/>
      <c r="C60" s="18"/>
      <c r="D60" s="18"/>
      <c r="E60" s="50" t="s">
        <v>93</v>
      </c>
      <c r="F60" s="20"/>
      <c r="G60" s="21" t="s">
        <v>94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9">
        <v>2241724.21</v>
      </c>
      <c r="P60" s="49">
        <f t="shared" si="15"/>
        <v>2241724.21</v>
      </c>
    </row>
    <row r="61" spans="1:16" ht="27" customHeight="1" x14ac:dyDescent="0.25">
      <c r="A61" s="18"/>
      <c r="B61" s="18"/>
      <c r="C61" s="18"/>
      <c r="D61" s="18"/>
      <c r="E61" s="50" t="s">
        <v>95</v>
      </c>
      <c r="F61" s="20"/>
      <c r="G61" s="21" t="s">
        <v>92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9">
        <v>4071296.06</v>
      </c>
      <c r="P61" s="49">
        <f t="shared" si="15"/>
        <v>4071296.06</v>
      </c>
    </row>
    <row r="62" spans="1:16" ht="27" customHeight="1" x14ac:dyDescent="0.25">
      <c r="A62" s="18"/>
      <c r="B62" s="18"/>
      <c r="C62" s="18"/>
      <c r="D62" s="18"/>
      <c r="E62" s="50" t="s">
        <v>96</v>
      </c>
      <c r="F62" s="20"/>
      <c r="G62" s="21" t="s">
        <v>97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9">
        <v>6690446.54</v>
      </c>
      <c r="P62" s="49">
        <f t="shared" si="15"/>
        <v>6690446.54</v>
      </c>
    </row>
    <row r="63" spans="1:16" ht="27" customHeight="1" x14ac:dyDescent="0.25">
      <c r="A63" s="18"/>
      <c r="B63" s="18"/>
      <c r="C63" s="18"/>
      <c r="D63" s="18"/>
      <c r="E63" s="50" t="s">
        <v>98</v>
      </c>
      <c r="F63" s="20"/>
      <c r="G63" s="21" t="s">
        <v>99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9">
        <v>1190156.3400000001</v>
      </c>
      <c r="P63" s="49">
        <f t="shared" si="15"/>
        <v>1190156.3400000001</v>
      </c>
    </row>
    <row r="64" spans="1:16" ht="27" customHeight="1" x14ac:dyDescent="0.25">
      <c r="A64" s="18"/>
      <c r="B64" s="18"/>
      <c r="C64" s="18"/>
      <c r="D64" s="18"/>
      <c r="E64" s="50" t="s">
        <v>100</v>
      </c>
      <c r="F64" s="20"/>
      <c r="G64" s="21" t="s">
        <v>101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9">
        <v>3626426.08</v>
      </c>
      <c r="P64" s="49">
        <f t="shared" si="15"/>
        <v>3626426.08</v>
      </c>
    </row>
    <row r="65" spans="1:16" ht="27" customHeight="1" x14ac:dyDescent="0.25">
      <c r="A65" s="18"/>
      <c r="B65" s="18"/>
      <c r="C65" s="18"/>
      <c r="D65" s="18"/>
      <c r="E65" s="50" t="s">
        <v>102</v>
      </c>
      <c r="F65" s="20"/>
      <c r="G65" s="21" t="s">
        <v>103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9">
        <v>2294980.39</v>
      </c>
      <c r="P65" s="49">
        <f t="shared" si="15"/>
        <v>2294980.39</v>
      </c>
    </row>
    <row r="66" spans="1:16" ht="27" customHeight="1" x14ac:dyDescent="0.25">
      <c r="A66" s="18"/>
      <c r="B66" s="18"/>
      <c r="C66" s="18"/>
      <c r="D66" s="18"/>
      <c r="E66" s="50" t="s">
        <v>104</v>
      </c>
      <c r="F66" s="20"/>
      <c r="G66" s="21" t="s">
        <v>105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9">
        <v>803158.03</v>
      </c>
      <c r="P66" s="49">
        <f t="shared" si="15"/>
        <v>803158.03</v>
      </c>
    </row>
    <row r="67" spans="1:16" ht="27" customHeight="1" x14ac:dyDescent="0.25">
      <c r="A67" s="18"/>
      <c r="B67" s="18"/>
      <c r="C67" s="18"/>
      <c r="D67" s="18"/>
      <c r="E67" s="50" t="s">
        <v>106</v>
      </c>
      <c r="F67" s="20"/>
      <c r="G67" s="21" t="s">
        <v>107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9">
        <v>2987770.17</v>
      </c>
      <c r="P67" s="49">
        <f t="shared" si="15"/>
        <v>2987770.17</v>
      </c>
    </row>
    <row r="68" spans="1:16" ht="27" customHeight="1" x14ac:dyDescent="0.25">
      <c r="A68" s="18"/>
      <c r="B68" s="18"/>
      <c r="C68" s="18"/>
      <c r="D68" s="18"/>
      <c r="E68" s="50" t="s">
        <v>108</v>
      </c>
      <c r="F68" s="20"/>
      <c r="G68" s="21" t="s">
        <v>109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9">
        <v>2306151.84</v>
      </c>
      <c r="P68" s="49">
        <f t="shared" si="15"/>
        <v>2306151.84</v>
      </c>
    </row>
    <row r="69" spans="1:16" x14ac:dyDescent="0.25">
      <c r="A69" s="18"/>
      <c r="B69" s="18"/>
      <c r="C69" s="18"/>
      <c r="D69" s="18"/>
      <c r="E69" s="50" t="s">
        <v>110</v>
      </c>
      <c r="F69" s="20"/>
      <c r="G69" s="21" t="s">
        <v>99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9">
        <v>2564252.34</v>
      </c>
      <c r="P69" s="49">
        <f t="shared" si="15"/>
        <v>2564252.34</v>
      </c>
    </row>
    <row r="70" spans="1:16" ht="12.75" customHeight="1" x14ac:dyDescent="0.25">
      <c r="A70" s="18"/>
      <c r="B70" s="18"/>
      <c r="C70" s="18"/>
      <c r="D70" s="18"/>
      <c r="E70" s="50" t="s">
        <v>111</v>
      </c>
      <c r="F70" s="20"/>
      <c r="G70" s="21" t="s">
        <v>112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9">
        <v>8102792.46</v>
      </c>
      <c r="P70" s="49">
        <f>SUM(H70:O70)</f>
        <v>8102792.46</v>
      </c>
    </row>
    <row r="71" spans="1:16" ht="12.75" customHeight="1" x14ac:dyDescent="0.25">
      <c r="A71" s="18"/>
      <c r="B71" s="18"/>
      <c r="C71" s="18"/>
      <c r="D71" s="18"/>
      <c r="E71" s="50" t="s">
        <v>113</v>
      </c>
      <c r="F71" s="20"/>
      <c r="G71" s="21" t="s">
        <v>51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9">
        <v>16725533.880000001</v>
      </c>
      <c r="P71" s="49">
        <f t="shared" si="15"/>
        <v>16725533.880000001</v>
      </c>
    </row>
    <row r="72" spans="1:16" ht="12.75" customHeight="1" x14ac:dyDescent="0.25">
      <c r="A72" s="18"/>
      <c r="B72" s="18"/>
      <c r="C72" s="18"/>
      <c r="D72" s="18"/>
      <c r="E72" s="50" t="s">
        <v>111</v>
      </c>
      <c r="F72" s="20"/>
      <c r="G72" s="21" t="s">
        <v>49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9">
        <v>10531073.949999999</v>
      </c>
      <c r="P72" s="49">
        <f t="shared" si="15"/>
        <v>10531073.949999999</v>
      </c>
    </row>
    <row r="73" spans="1:16" ht="12.75" customHeight="1" x14ac:dyDescent="0.25">
      <c r="A73" s="18"/>
      <c r="B73" s="18"/>
      <c r="C73" s="18"/>
      <c r="D73" s="18"/>
      <c r="E73" s="50" t="s">
        <v>114</v>
      </c>
      <c r="F73" s="20"/>
      <c r="G73" s="21" t="s">
        <v>115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9">
        <v>14793946.48</v>
      </c>
      <c r="P73" s="49">
        <f t="shared" si="15"/>
        <v>14793946.48</v>
      </c>
    </row>
    <row r="74" spans="1:16" s="37" customFormat="1" x14ac:dyDescent="0.25">
      <c r="A74" s="38"/>
      <c r="B74" s="38"/>
      <c r="C74" s="39"/>
      <c r="D74" s="40" t="s">
        <v>116</v>
      </c>
      <c r="E74" s="41" t="s">
        <v>117</v>
      </c>
      <c r="F74" s="39"/>
      <c r="G74" s="53"/>
      <c r="H74" s="43">
        <f t="shared" ref="H74:O74" si="16">SUM(H75:H84)</f>
        <v>0</v>
      </c>
      <c r="I74" s="43">
        <f t="shared" si="16"/>
        <v>0</v>
      </c>
      <c r="J74" s="43">
        <f t="shared" si="16"/>
        <v>0</v>
      </c>
      <c r="K74" s="43">
        <f t="shared" si="16"/>
        <v>0</v>
      </c>
      <c r="L74" s="43">
        <f t="shared" si="16"/>
        <v>0</v>
      </c>
      <c r="M74" s="44">
        <f t="shared" si="16"/>
        <v>6874175.2599999998</v>
      </c>
      <c r="N74" s="43">
        <f t="shared" si="16"/>
        <v>0</v>
      </c>
      <c r="O74" s="44">
        <f t="shared" si="16"/>
        <v>597492527.58000004</v>
      </c>
      <c r="P74" s="44">
        <f>SUM(P75:P84)</f>
        <v>604366702.84000003</v>
      </c>
    </row>
    <row r="75" spans="1:16" ht="25.5" x14ac:dyDescent="0.25">
      <c r="A75" s="18"/>
      <c r="B75" s="18"/>
      <c r="C75" s="18"/>
      <c r="D75" s="18"/>
      <c r="E75" s="50" t="s">
        <v>118</v>
      </c>
      <c r="F75" s="20"/>
      <c r="G75" s="21" t="s">
        <v>76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9">
        <v>6874175.2599999998</v>
      </c>
      <c r="N75" s="48">
        <v>0</v>
      </c>
      <c r="O75" s="48">
        <v>0</v>
      </c>
      <c r="P75" s="49">
        <f t="shared" ref="P75:P84" si="17">SUM(H75:O75)</f>
        <v>6874175.2599999998</v>
      </c>
    </row>
    <row r="76" spans="1:16" ht="27" customHeight="1" x14ac:dyDescent="0.25">
      <c r="A76" s="18"/>
      <c r="B76" s="18"/>
      <c r="C76" s="18"/>
      <c r="D76" s="18"/>
      <c r="E76" s="50" t="s">
        <v>119</v>
      </c>
      <c r="F76" s="20"/>
      <c r="G76" s="21" t="s">
        <v>64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9">
        <v>200000</v>
      </c>
      <c r="P76" s="49">
        <f t="shared" si="17"/>
        <v>200000</v>
      </c>
    </row>
    <row r="77" spans="1:16" ht="12.75" customHeight="1" x14ac:dyDescent="0.25">
      <c r="A77" s="18"/>
      <c r="B77" s="18"/>
      <c r="C77" s="18"/>
      <c r="D77" s="18"/>
      <c r="E77" s="50" t="s">
        <v>120</v>
      </c>
      <c r="F77" s="20"/>
      <c r="G77" s="21" t="s">
        <v>121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9">
        <v>7672477.9500000002</v>
      </c>
      <c r="P77" s="49">
        <f t="shared" si="17"/>
        <v>7672477.9500000002</v>
      </c>
    </row>
    <row r="78" spans="1:16" ht="25.5" x14ac:dyDescent="0.25">
      <c r="A78" s="18"/>
      <c r="B78" s="18"/>
      <c r="C78" s="18"/>
      <c r="D78" s="18"/>
      <c r="E78" s="50" t="s">
        <v>122</v>
      </c>
      <c r="F78" s="20"/>
      <c r="G78" s="21" t="s">
        <v>32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9">
        <v>523176165.06999999</v>
      </c>
      <c r="P78" s="49">
        <f t="shared" si="17"/>
        <v>523176165.06999999</v>
      </c>
    </row>
    <row r="79" spans="1:16" ht="51" x14ac:dyDescent="0.25">
      <c r="A79" s="18"/>
      <c r="B79" s="18"/>
      <c r="C79" s="18"/>
      <c r="D79" s="18"/>
      <c r="E79" s="50" t="s">
        <v>123</v>
      </c>
      <c r="F79" s="20"/>
      <c r="G79" s="21" t="s">
        <v>32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9">
        <v>1804089.47</v>
      </c>
      <c r="P79" s="49">
        <f t="shared" si="17"/>
        <v>1804089.47</v>
      </c>
    </row>
    <row r="80" spans="1:16" ht="27" customHeight="1" x14ac:dyDescent="0.25">
      <c r="A80" s="18"/>
      <c r="B80" s="18"/>
      <c r="C80" s="18"/>
      <c r="D80" s="18"/>
      <c r="E80" s="50" t="s">
        <v>124</v>
      </c>
      <c r="F80" s="20"/>
      <c r="G80" s="21" t="s">
        <v>32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9">
        <v>1903449.69</v>
      </c>
      <c r="P80" s="49">
        <f t="shared" si="17"/>
        <v>1903449.69</v>
      </c>
    </row>
    <row r="81" spans="1:17" ht="27" customHeight="1" x14ac:dyDescent="0.25">
      <c r="A81" s="18"/>
      <c r="B81" s="18"/>
      <c r="C81" s="18"/>
      <c r="D81" s="18"/>
      <c r="E81" s="50" t="s">
        <v>36</v>
      </c>
      <c r="F81" s="20"/>
      <c r="G81" s="21" t="s">
        <v>37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9">
        <v>33217834.16</v>
      </c>
      <c r="P81" s="49">
        <f t="shared" si="17"/>
        <v>33217834.16</v>
      </c>
    </row>
    <row r="82" spans="1:17" ht="38.25" x14ac:dyDescent="0.25">
      <c r="A82" s="18"/>
      <c r="B82" s="18"/>
      <c r="C82" s="18"/>
      <c r="D82" s="18"/>
      <c r="E82" s="50" t="s">
        <v>125</v>
      </c>
      <c r="F82" s="20"/>
      <c r="G82" s="21" t="s">
        <v>88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9">
        <v>24575605.329999998</v>
      </c>
      <c r="P82" s="49">
        <f t="shared" si="17"/>
        <v>24575605.329999998</v>
      </c>
    </row>
    <row r="83" spans="1:17" ht="27" customHeight="1" x14ac:dyDescent="0.25">
      <c r="A83" s="18"/>
      <c r="B83" s="18"/>
      <c r="C83" s="18"/>
      <c r="D83" s="18"/>
      <c r="E83" s="50" t="s">
        <v>126</v>
      </c>
      <c r="F83" s="20"/>
      <c r="G83" s="21" t="s">
        <v>56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9">
        <v>264196.75</v>
      </c>
      <c r="P83" s="49">
        <f t="shared" si="17"/>
        <v>264196.75</v>
      </c>
    </row>
    <row r="84" spans="1:17" ht="51" x14ac:dyDescent="0.25">
      <c r="A84" s="18"/>
      <c r="B84" s="18"/>
      <c r="C84" s="18"/>
      <c r="D84" s="18"/>
      <c r="E84" s="50" t="s">
        <v>127</v>
      </c>
      <c r="F84" s="20"/>
      <c r="G84" s="21" t="s">
        <v>32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9">
        <v>4678709.16</v>
      </c>
      <c r="P84" s="49">
        <f t="shared" si="17"/>
        <v>4678709.16</v>
      </c>
    </row>
    <row r="85" spans="1:17" x14ac:dyDescent="0.25">
      <c r="A85" s="18"/>
      <c r="B85" s="18"/>
      <c r="C85" s="18"/>
      <c r="D85" s="18"/>
      <c r="E85" s="50"/>
      <c r="F85" s="20"/>
      <c r="G85" s="21"/>
      <c r="H85" s="21"/>
      <c r="I85" s="48"/>
      <c r="J85" s="48"/>
      <c r="K85" s="48"/>
      <c r="L85" s="48"/>
      <c r="M85" s="48"/>
      <c r="N85" s="48"/>
      <c r="O85" s="49"/>
      <c r="P85" s="49"/>
    </row>
    <row r="86" spans="1:17" x14ac:dyDescent="0.25">
      <c r="A86" s="18"/>
      <c r="B86" s="18"/>
      <c r="C86" s="52" t="s">
        <v>128</v>
      </c>
      <c r="D86" s="52"/>
      <c r="E86" s="52"/>
      <c r="F86" s="20"/>
      <c r="G86" s="21"/>
      <c r="H86" s="25">
        <f>SUM(H87)</f>
        <v>0</v>
      </c>
      <c r="I86" s="25">
        <f>SUM(I87)</f>
        <v>0</v>
      </c>
      <c r="J86" s="26">
        <f t="shared" ref="J86:P86" si="18">SUM(J87)</f>
        <v>12602152.92</v>
      </c>
      <c r="K86" s="25">
        <f t="shared" si="18"/>
        <v>0</v>
      </c>
      <c r="L86" s="25">
        <f t="shared" si="18"/>
        <v>0</v>
      </c>
      <c r="M86" s="26">
        <f t="shared" si="18"/>
        <v>6772521.5700000003</v>
      </c>
      <c r="N86" s="25">
        <f t="shared" si="18"/>
        <v>0</v>
      </c>
      <c r="O86" s="25">
        <f t="shared" si="18"/>
        <v>0</v>
      </c>
      <c r="P86" s="26">
        <f t="shared" si="18"/>
        <v>19374674.490000002</v>
      </c>
      <c r="Q86" s="37"/>
    </row>
    <row r="87" spans="1:17" s="37" customFormat="1" x14ac:dyDescent="0.25">
      <c r="A87" s="38"/>
      <c r="B87" s="38"/>
      <c r="C87" s="39"/>
      <c r="D87" s="40" t="s">
        <v>129</v>
      </c>
      <c r="E87" s="41" t="s">
        <v>130</v>
      </c>
      <c r="F87" s="39"/>
      <c r="G87" s="53"/>
      <c r="H87" s="43">
        <f t="shared" ref="H87:I87" si="19">SUM(H88:H114)</f>
        <v>0</v>
      </c>
      <c r="I87" s="43">
        <f t="shared" si="19"/>
        <v>0</v>
      </c>
      <c r="J87" s="44">
        <f>SUM(J88:J114)</f>
        <v>12602152.92</v>
      </c>
      <c r="K87" s="43">
        <f>SUM(K88:K114)</f>
        <v>0</v>
      </c>
      <c r="L87" s="43">
        <f>SUM(L88:L114)</f>
        <v>0</v>
      </c>
      <c r="M87" s="44">
        <f t="shared" ref="M87:P87" si="20">SUM(M88:M114)</f>
        <v>6772521.5700000003</v>
      </c>
      <c r="N87" s="43">
        <f t="shared" si="20"/>
        <v>0</v>
      </c>
      <c r="O87" s="43">
        <f t="shared" si="20"/>
        <v>0</v>
      </c>
      <c r="P87" s="44">
        <f t="shared" si="20"/>
        <v>19374674.490000002</v>
      </c>
    </row>
    <row r="88" spans="1:17" x14ac:dyDescent="0.25">
      <c r="A88" s="18"/>
      <c r="B88" s="18"/>
      <c r="C88" s="18"/>
      <c r="D88" s="18"/>
      <c r="E88" s="50" t="s">
        <v>131</v>
      </c>
      <c r="F88" s="20"/>
      <c r="G88" s="21" t="s">
        <v>132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9">
        <v>500000</v>
      </c>
      <c r="N88" s="48">
        <v>0</v>
      </c>
      <c r="O88" s="48">
        <v>0</v>
      </c>
      <c r="P88" s="49">
        <f t="shared" ref="P88:P114" si="21">SUM(H88:O88)</f>
        <v>500000</v>
      </c>
    </row>
    <row r="89" spans="1:17" x14ac:dyDescent="0.25">
      <c r="A89" s="18"/>
      <c r="B89" s="18"/>
      <c r="C89" s="18"/>
      <c r="D89" s="18"/>
      <c r="E89" s="50" t="s">
        <v>133</v>
      </c>
      <c r="F89" s="20"/>
      <c r="G89" s="21" t="s">
        <v>37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9">
        <v>274999.99</v>
      </c>
      <c r="N89" s="48">
        <v>0</v>
      </c>
      <c r="O89" s="48">
        <v>0</v>
      </c>
      <c r="P89" s="49">
        <f t="shared" si="21"/>
        <v>274999.99</v>
      </c>
    </row>
    <row r="90" spans="1:17" x14ac:dyDescent="0.25">
      <c r="A90" s="18"/>
      <c r="B90" s="18"/>
      <c r="C90" s="18"/>
      <c r="D90" s="18"/>
      <c r="E90" s="50" t="s">
        <v>134</v>
      </c>
      <c r="F90" s="20"/>
      <c r="G90" s="21" t="s">
        <v>135</v>
      </c>
      <c r="H90" s="48">
        <v>0</v>
      </c>
      <c r="I90" s="48">
        <v>0</v>
      </c>
      <c r="J90" s="49">
        <v>675000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9">
        <f t="shared" si="21"/>
        <v>675000</v>
      </c>
    </row>
    <row r="91" spans="1:17" x14ac:dyDescent="0.25">
      <c r="A91" s="18"/>
      <c r="B91" s="18"/>
      <c r="C91" s="18"/>
      <c r="D91" s="18"/>
      <c r="E91" s="50" t="s">
        <v>136</v>
      </c>
      <c r="F91" s="20"/>
      <c r="G91" s="21" t="s">
        <v>76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9">
        <v>1375000</v>
      </c>
      <c r="N91" s="48">
        <v>0</v>
      </c>
      <c r="O91" s="48">
        <v>0</v>
      </c>
      <c r="P91" s="49">
        <f t="shared" si="21"/>
        <v>1375000</v>
      </c>
    </row>
    <row r="92" spans="1:17" x14ac:dyDescent="0.25">
      <c r="A92" s="18"/>
      <c r="B92" s="18"/>
      <c r="C92" s="18"/>
      <c r="D92" s="18"/>
      <c r="E92" s="50" t="s">
        <v>137</v>
      </c>
      <c r="F92" s="20"/>
      <c r="G92" s="21" t="s">
        <v>76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9">
        <v>1650000</v>
      </c>
      <c r="N92" s="48">
        <v>0</v>
      </c>
      <c r="O92" s="48">
        <v>0</v>
      </c>
      <c r="P92" s="49">
        <f t="shared" si="21"/>
        <v>1650000</v>
      </c>
    </row>
    <row r="93" spans="1:17" x14ac:dyDescent="0.25">
      <c r="A93" s="18"/>
      <c r="B93" s="18"/>
      <c r="C93" s="18"/>
      <c r="D93" s="18"/>
      <c r="E93" s="50" t="s">
        <v>138</v>
      </c>
      <c r="F93" s="20"/>
      <c r="G93" s="21" t="s">
        <v>76</v>
      </c>
      <c r="H93" s="48">
        <v>0</v>
      </c>
      <c r="I93" s="48">
        <v>0</v>
      </c>
      <c r="J93" s="49">
        <v>1992639.25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9">
        <f t="shared" si="21"/>
        <v>1992639.25</v>
      </c>
    </row>
    <row r="94" spans="1:17" ht="25.5" x14ac:dyDescent="0.25">
      <c r="A94" s="18"/>
      <c r="B94" s="18"/>
      <c r="C94" s="18"/>
      <c r="D94" s="18"/>
      <c r="E94" s="50" t="s">
        <v>139</v>
      </c>
      <c r="F94" s="20"/>
      <c r="G94" s="21" t="s">
        <v>140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9">
        <v>525000</v>
      </c>
      <c r="N94" s="48">
        <v>0</v>
      </c>
      <c r="O94" s="48">
        <v>0</v>
      </c>
      <c r="P94" s="49">
        <f t="shared" si="21"/>
        <v>525000</v>
      </c>
    </row>
    <row r="95" spans="1:17" x14ac:dyDescent="0.25">
      <c r="A95" s="18"/>
      <c r="B95" s="18"/>
      <c r="C95" s="18"/>
      <c r="D95" s="18"/>
      <c r="E95" s="50" t="s">
        <v>141</v>
      </c>
      <c r="F95" s="20"/>
      <c r="G95" s="21" t="s">
        <v>140</v>
      </c>
      <c r="H95" s="48">
        <v>0</v>
      </c>
      <c r="I95" s="48">
        <v>0</v>
      </c>
      <c r="J95" s="49">
        <v>2146217.15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9">
        <f t="shared" si="21"/>
        <v>2146217.15</v>
      </c>
    </row>
    <row r="96" spans="1:17" x14ac:dyDescent="0.25">
      <c r="A96" s="18"/>
      <c r="B96" s="18"/>
      <c r="C96" s="18"/>
      <c r="D96" s="18"/>
      <c r="E96" s="50" t="s">
        <v>142</v>
      </c>
      <c r="F96" s="20"/>
      <c r="G96" s="21" t="s">
        <v>143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9">
        <v>133849.82</v>
      </c>
      <c r="N96" s="48">
        <v>0</v>
      </c>
      <c r="O96" s="48">
        <v>0</v>
      </c>
      <c r="P96" s="49">
        <f t="shared" si="21"/>
        <v>133849.82</v>
      </c>
    </row>
    <row r="97" spans="1:16" x14ac:dyDescent="0.25">
      <c r="A97" s="18"/>
      <c r="B97" s="18"/>
      <c r="C97" s="18"/>
      <c r="D97" s="18"/>
      <c r="E97" s="50" t="s">
        <v>144</v>
      </c>
      <c r="F97" s="20"/>
      <c r="G97" s="21" t="s">
        <v>143</v>
      </c>
      <c r="H97" s="48">
        <v>0</v>
      </c>
      <c r="I97" s="48">
        <v>0</v>
      </c>
      <c r="J97" s="49">
        <v>765000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9">
        <f t="shared" si="21"/>
        <v>765000</v>
      </c>
    </row>
    <row r="98" spans="1:16" x14ac:dyDescent="0.25">
      <c r="A98" s="18"/>
      <c r="B98" s="18"/>
      <c r="C98" s="18"/>
      <c r="D98" s="18"/>
      <c r="E98" s="50" t="s">
        <v>145</v>
      </c>
      <c r="F98" s="20"/>
      <c r="G98" s="21" t="s">
        <v>132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9">
        <v>200000</v>
      </c>
      <c r="N98" s="48">
        <v>0</v>
      </c>
      <c r="O98" s="48">
        <v>0</v>
      </c>
      <c r="P98" s="49">
        <f t="shared" si="21"/>
        <v>200000</v>
      </c>
    </row>
    <row r="99" spans="1:16" x14ac:dyDescent="0.25">
      <c r="A99" s="18"/>
      <c r="B99" s="18"/>
      <c r="C99" s="18"/>
      <c r="D99" s="18"/>
      <c r="E99" s="50" t="s">
        <v>146</v>
      </c>
      <c r="F99" s="20"/>
      <c r="G99" s="21" t="s">
        <v>132</v>
      </c>
      <c r="H99" s="48">
        <v>0</v>
      </c>
      <c r="I99" s="48">
        <v>0</v>
      </c>
      <c r="J99" s="49">
        <v>560000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9">
        <f t="shared" si="21"/>
        <v>560000</v>
      </c>
    </row>
    <row r="100" spans="1:16" x14ac:dyDescent="0.25">
      <c r="A100" s="18"/>
      <c r="B100" s="18"/>
      <c r="C100" s="18"/>
      <c r="D100" s="18"/>
      <c r="E100" s="50" t="s">
        <v>147</v>
      </c>
      <c r="F100" s="20"/>
      <c r="G100" s="21" t="s">
        <v>32</v>
      </c>
      <c r="H100" s="48">
        <v>0</v>
      </c>
      <c r="I100" s="48">
        <v>0</v>
      </c>
      <c r="J100" s="49">
        <v>2013296.53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9">
        <f t="shared" si="21"/>
        <v>2013296.53</v>
      </c>
    </row>
    <row r="101" spans="1:16" x14ac:dyDescent="0.25">
      <c r="A101" s="18"/>
      <c r="B101" s="18"/>
      <c r="C101" s="18"/>
      <c r="D101" s="18"/>
      <c r="E101" s="50" t="s">
        <v>148</v>
      </c>
      <c r="F101" s="20"/>
      <c r="G101" s="21" t="s">
        <v>76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9">
        <v>425000</v>
      </c>
      <c r="N101" s="48">
        <v>0</v>
      </c>
      <c r="O101" s="48">
        <v>0</v>
      </c>
      <c r="P101" s="49">
        <f t="shared" si="21"/>
        <v>425000</v>
      </c>
    </row>
    <row r="102" spans="1:16" x14ac:dyDescent="0.25">
      <c r="A102" s="18"/>
      <c r="B102" s="18"/>
      <c r="C102" s="18"/>
      <c r="D102" s="18"/>
      <c r="E102" s="50" t="s">
        <v>149</v>
      </c>
      <c r="F102" s="20"/>
      <c r="G102" s="21" t="s">
        <v>76</v>
      </c>
      <c r="H102" s="48">
        <v>0</v>
      </c>
      <c r="I102" s="48">
        <v>0</v>
      </c>
      <c r="J102" s="49">
        <v>500000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9">
        <f t="shared" si="21"/>
        <v>500000</v>
      </c>
    </row>
    <row r="103" spans="1:16" x14ac:dyDescent="0.25">
      <c r="A103" s="18"/>
      <c r="B103" s="18"/>
      <c r="C103" s="18"/>
      <c r="D103" s="18"/>
      <c r="E103" s="50" t="s">
        <v>150</v>
      </c>
      <c r="F103" s="20"/>
      <c r="G103" s="21" t="s">
        <v>151</v>
      </c>
      <c r="H103" s="48">
        <v>0</v>
      </c>
      <c r="I103" s="48">
        <v>0</v>
      </c>
      <c r="J103" s="49">
        <v>375000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9">
        <f t="shared" si="21"/>
        <v>375000</v>
      </c>
    </row>
    <row r="104" spans="1:16" x14ac:dyDescent="0.25">
      <c r="A104" s="18"/>
      <c r="B104" s="18"/>
      <c r="C104" s="18"/>
      <c r="D104" s="18"/>
      <c r="E104" s="50" t="s">
        <v>152</v>
      </c>
      <c r="F104" s="20"/>
      <c r="G104" s="21" t="s">
        <v>60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9">
        <v>400000</v>
      </c>
      <c r="N104" s="48">
        <v>0</v>
      </c>
      <c r="O104" s="48">
        <v>0</v>
      </c>
      <c r="P104" s="49">
        <f t="shared" si="21"/>
        <v>400000</v>
      </c>
    </row>
    <row r="105" spans="1:16" x14ac:dyDescent="0.25">
      <c r="A105" s="18"/>
      <c r="B105" s="18"/>
      <c r="C105" s="18"/>
      <c r="D105" s="18"/>
      <c r="E105" s="50" t="s">
        <v>153</v>
      </c>
      <c r="F105" s="20"/>
      <c r="G105" s="21" t="s">
        <v>60</v>
      </c>
      <c r="H105" s="48">
        <v>0</v>
      </c>
      <c r="I105" s="48">
        <v>0</v>
      </c>
      <c r="J105" s="49">
        <v>200000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9">
        <f t="shared" si="21"/>
        <v>200000</v>
      </c>
    </row>
    <row r="106" spans="1:16" x14ac:dyDescent="0.25">
      <c r="A106" s="18"/>
      <c r="B106" s="18"/>
      <c r="C106" s="18"/>
      <c r="D106" s="18"/>
      <c r="E106" s="50" t="s">
        <v>154</v>
      </c>
      <c r="F106" s="20"/>
      <c r="G106" s="21" t="s">
        <v>155</v>
      </c>
      <c r="H106" s="48">
        <v>0</v>
      </c>
      <c r="I106" s="48">
        <v>0</v>
      </c>
      <c r="J106" s="49">
        <v>675000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9">
        <f t="shared" si="21"/>
        <v>675000</v>
      </c>
    </row>
    <row r="107" spans="1:16" x14ac:dyDescent="0.25">
      <c r="A107" s="18"/>
      <c r="B107" s="18"/>
      <c r="C107" s="18"/>
      <c r="D107" s="18"/>
      <c r="E107" s="50" t="s">
        <v>156</v>
      </c>
      <c r="F107" s="20"/>
      <c r="G107" s="21" t="s">
        <v>37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163671.76</v>
      </c>
      <c r="N107" s="48">
        <v>0</v>
      </c>
      <c r="O107" s="48">
        <v>0</v>
      </c>
      <c r="P107" s="49">
        <f t="shared" si="21"/>
        <v>163671.76</v>
      </c>
    </row>
    <row r="108" spans="1:16" x14ac:dyDescent="0.25">
      <c r="A108" s="18"/>
      <c r="B108" s="18"/>
      <c r="C108" s="18"/>
      <c r="D108" s="18"/>
      <c r="E108" s="50" t="s">
        <v>157</v>
      </c>
      <c r="F108" s="20"/>
      <c r="G108" s="21" t="s">
        <v>101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9">
        <v>375000</v>
      </c>
      <c r="N108" s="48">
        <v>0</v>
      </c>
      <c r="O108" s="48">
        <v>0</v>
      </c>
      <c r="P108" s="49">
        <f t="shared" si="21"/>
        <v>375000</v>
      </c>
    </row>
    <row r="109" spans="1:16" x14ac:dyDescent="0.25">
      <c r="A109" s="18"/>
      <c r="B109" s="18"/>
      <c r="C109" s="18"/>
      <c r="D109" s="18"/>
      <c r="E109" s="50" t="s">
        <v>158</v>
      </c>
      <c r="F109" s="20"/>
      <c r="G109" s="21" t="s">
        <v>101</v>
      </c>
      <c r="H109" s="48">
        <v>0</v>
      </c>
      <c r="I109" s="48">
        <v>0</v>
      </c>
      <c r="J109" s="49">
        <v>624999.99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9">
        <f t="shared" si="21"/>
        <v>624999.99</v>
      </c>
    </row>
    <row r="110" spans="1:16" x14ac:dyDescent="0.25">
      <c r="A110" s="18"/>
      <c r="B110" s="18"/>
      <c r="C110" s="18"/>
      <c r="D110" s="18"/>
      <c r="E110" s="50" t="s">
        <v>159</v>
      </c>
      <c r="F110" s="20"/>
      <c r="G110" s="21" t="s">
        <v>37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500000</v>
      </c>
      <c r="N110" s="48">
        <v>0</v>
      </c>
      <c r="O110" s="48">
        <v>0</v>
      </c>
      <c r="P110" s="49">
        <f t="shared" si="21"/>
        <v>500000</v>
      </c>
    </row>
    <row r="111" spans="1:16" x14ac:dyDescent="0.25">
      <c r="A111" s="18"/>
      <c r="B111" s="18"/>
      <c r="C111" s="18"/>
      <c r="D111" s="18"/>
      <c r="E111" s="50" t="s">
        <v>160</v>
      </c>
      <c r="F111" s="20"/>
      <c r="G111" s="21" t="s">
        <v>37</v>
      </c>
      <c r="H111" s="48">
        <v>0</v>
      </c>
      <c r="I111" s="48">
        <v>0</v>
      </c>
      <c r="J111" s="49">
        <v>900000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9">
        <f t="shared" si="21"/>
        <v>900000</v>
      </c>
    </row>
    <row r="112" spans="1:16" x14ac:dyDescent="0.25">
      <c r="A112" s="18"/>
      <c r="B112" s="18"/>
      <c r="C112" s="18"/>
      <c r="D112" s="18"/>
      <c r="E112" s="50" t="s">
        <v>161</v>
      </c>
      <c r="F112" s="20"/>
      <c r="G112" s="21" t="s">
        <v>37</v>
      </c>
      <c r="H112" s="48">
        <v>0</v>
      </c>
      <c r="I112" s="48">
        <v>0</v>
      </c>
      <c r="J112" s="49">
        <v>450000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9">
        <f t="shared" si="21"/>
        <v>450000</v>
      </c>
    </row>
    <row r="113" spans="1:17" x14ac:dyDescent="0.25">
      <c r="A113" s="18"/>
      <c r="B113" s="18"/>
      <c r="C113" s="18"/>
      <c r="D113" s="18"/>
      <c r="E113" s="50" t="s">
        <v>162</v>
      </c>
      <c r="F113" s="20"/>
      <c r="G113" s="21" t="s">
        <v>37</v>
      </c>
      <c r="H113" s="48">
        <v>0</v>
      </c>
      <c r="I113" s="48">
        <v>0</v>
      </c>
      <c r="J113" s="49">
        <v>725000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9">
        <f t="shared" si="21"/>
        <v>725000</v>
      </c>
    </row>
    <row r="114" spans="1:17" x14ac:dyDescent="0.25">
      <c r="A114" s="18"/>
      <c r="B114" s="18"/>
      <c r="C114" s="18"/>
      <c r="D114" s="18"/>
      <c r="E114" s="50" t="s">
        <v>163</v>
      </c>
      <c r="F114" s="20"/>
      <c r="G114" s="21" t="s">
        <v>60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9">
        <v>250000</v>
      </c>
      <c r="N114" s="48">
        <v>0</v>
      </c>
      <c r="O114" s="48">
        <v>0</v>
      </c>
      <c r="P114" s="49">
        <f t="shared" si="21"/>
        <v>250000</v>
      </c>
    </row>
    <row r="115" spans="1:17" x14ac:dyDescent="0.25">
      <c r="A115" s="18"/>
      <c r="B115" s="18"/>
      <c r="C115" s="18"/>
      <c r="D115" s="18"/>
      <c r="E115" s="50"/>
      <c r="F115" s="20"/>
      <c r="G115" s="21"/>
      <c r="H115" s="21"/>
      <c r="I115" s="48"/>
      <c r="J115" s="48"/>
      <c r="K115" s="48"/>
      <c r="L115" s="48"/>
      <c r="M115" s="49"/>
      <c r="N115" s="48"/>
      <c r="O115" s="48"/>
      <c r="P115" s="49"/>
    </row>
    <row r="116" spans="1:17" s="35" customFormat="1" ht="18" customHeight="1" x14ac:dyDescent="0.25">
      <c r="A116" s="30" t="s">
        <v>164</v>
      </c>
      <c r="B116" s="30"/>
      <c r="C116" s="30"/>
      <c r="D116" s="30"/>
      <c r="E116" s="30"/>
      <c r="F116" s="31"/>
      <c r="G116" s="32"/>
      <c r="H116" s="60">
        <f>SUM(H117)</f>
        <v>0</v>
      </c>
      <c r="I116" s="34">
        <f t="shared" ref="I116:P119" si="22">SUM(I117)</f>
        <v>945719.41</v>
      </c>
      <c r="J116" s="60">
        <f t="shared" si="22"/>
        <v>0</v>
      </c>
      <c r="K116" s="60">
        <f t="shared" si="22"/>
        <v>0</v>
      </c>
      <c r="L116" s="60">
        <f t="shared" si="22"/>
        <v>0</v>
      </c>
      <c r="M116" s="60">
        <f t="shared" si="22"/>
        <v>0</v>
      </c>
      <c r="N116" s="60">
        <f t="shared" si="22"/>
        <v>0</v>
      </c>
      <c r="O116" s="60">
        <f t="shared" si="22"/>
        <v>0</v>
      </c>
      <c r="P116" s="34">
        <f t="shared" si="22"/>
        <v>945719.41</v>
      </c>
    </row>
    <row r="117" spans="1:17" x14ac:dyDescent="0.25">
      <c r="A117" s="18"/>
      <c r="B117" s="29" t="s">
        <v>165</v>
      </c>
      <c r="C117" s="29"/>
      <c r="D117" s="29"/>
      <c r="E117" s="29"/>
      <c r="F117" s="20"/>
      <c r="G117" s="21"/>
      <c r="H117" s="25">
        <f>SUM(H118)</f>
        <v>0</v>
      </c>
      <c r="I117" s="26">
        <f t="shared" si="22"/>
        <v>945719.41</v>
      </c>
      <c r="J117" s="25">
        <f t="shared" si="22"/>
        <v>0</v>
      </c>
      <c r="K117" s="25">
        <f t="shared" si="22"/>
        <v>0</v>
      </c>
      <c r="L117" s="25">
        <f t="shared" si="22"/>
        <v>0</v>
      </c>
      <c r="M117" s="25">
        <f t="shared" si="22"/>
        <v>0</v>
      </c>
      <c r="N117" s="25">
        <f t="shared" si="22"/>
        <v>0</v>
      </c>
      <c r="O117" s="25">
        <f t="shared" si="22"/>
        <v>0</v>
      </c>
      <c r="P117" s="26">
        <f t="shared" si="22"/>
        <v>945719.41</v>
      </c>
    </row>
    <row r="118" spans="1:17" x14ac:dyDescent="0.25">
      <c r="A118" s="18"/>
      <c r="B118" s="18"/>
      <c r="C118" s="29" t="s">
        <v>166</v>
      </c>
      <c r="D118" s="29"/>
      <c r="E118" s="29"/>
      <c r="F118" s="20"/>
      <c r="G118" s="21"/>
      <c r="H118" s="25">
        <f>SUM(H119)</f>
        <v>0</v>
      </c>
      <c r="I118" s="26">
        <f t="shared" si="22"/>
        <v>945719.41</v>
      </c>
      <c r="J118" s="25">
        <f t="shared" si="22"/>
        <v>0</v>
      </c>
      <c r="K118" s="25">
        <f t="shared" si="22"/>
        <v>0</v>
      </c>
      <c r="L118" s="25">
        <f t="shared" si="22"/>
        <v>0</v>
      </c>
      <c r="M118" s="25">
        <f t="shared" si="22"/>
        <v>0</v>
      </c>
      <c r="N118" s="25">
        <f t="shared" si="22"/>
        <v>0</v>
      </c>
      <c r="O118" s="25">
        <f t="shared" si="22"/>
        <v>0</v>
      </c>
      <c r="P118" s="26">
        <f t="shared" si="22"/>
        <v>945719.41</v>
      </c>
    </row>
    <row r="119" spans="1:17" s="37" customFormat="1" x14ac:dyDescent="0.25">
      <c r="A119" s="38"/>
      <c r="B119" s="38"/>
      <c r="C119" s="39"/>
      <c r="D119" s="40" t="s">
        <v>167</v>
      </c>
      <c r="E119" s="41" t="s">
        <v>168</v>
      </c>
      <c r="F119" s="39"/>
      <c r="G119" s="53"/>
      <c r="H119" s="43">
        <f>SUM(H120)</f>
        <v>0</v>
      </c>
      <c r="I119" s="44">
        <f t="shared" si="22"/>
        <v>945719.41</v>
      </c>
      <c r="J119" s="43">
        <f t="shared" si="22"/>
        <v>0</v>
      </c>
      <c r="K119" s="43">
        <f t="shared" si="22"/>
        <v>0</v>
      </c>
      <c r="L119" s="43">
        <f t="shared" si="22"/>
        <v>0</v>
      </c>
      <c r="M119" s="43">
        <f t="shared" si="22"/>
        <v>0</v>
      </c>
      <c r="N119" s="43">
        <f t="shared" si="22"/>
        <v>0</v>
      </c>
      <c r="O119" s="43">
        <f t="shared" si="22"/>
        <v>0</v>
      </c>
      <c r="P119" s="44">
        <f t="shared" si="22"/>
        <v>945719.41</v>
      </c>
    </row>
    <row r="120" spans="1:17" ht="25.5" x14ac:dyDescent="0.25">
      <c r="A120" s="18"/>
      <c r="B120" s="18"/>
      <c r="C120" s="18"/>
      <c r="D120" s="18"/>
      <c r="E120" s="50" t="s">
        <v>169</v>
      </c>
      <c r="F120" s="20"/>
      <c r="G120" s="21" t="s">
        <v>88</v>
      </c>
      <c r="H120" s="48">
        <v>0</v>
      </c>
      <c r="I120" s="49">
        <v>945719.41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9">
        <f t="shared" ref="P120" si="23">SUM(H120:O120)</f>
        <v>945719.41</v>
      </c>
    </row>
    <row r="121" spans="1:17" x14ac:dyDescent="0.25">
      <c r="A121" s="18"/>
      <c r="B121" s="18"/>
      <c r="C121" s="18"/>
      <c r="D121" s="18"/>
      <c r="E121" s="50"/>
      <c r="F121" s="20"/>
      <c r="G121" s="21"/>
      <c r="H121" s="21"/>
      <c r="I121" s="48"/>
      <c r="J121" s="48"/>
      <c r="K121" s="48"/>
      <c r="L121" s="48"/>
      <c r="M121" s="49"/>
      <c r="N121" s="48"/>
      <c r="O121" s="48"/>
      <c r="P121" s="49"/>
    </row>
    <row r="122" spans="1:17" s="35" customFormat="1" ht="18" customHeight="1" x14ac:dyDescent="0.25">
      <c r="A122" s="30" t="s">
        <v>170</v>
      </c>
      <c r="B122" s="30"/>
      <c r="C122" s="30"/>
      <c r="D122" s="30"/>
      <c r="E122" s="30"/>
      <c r="F122" s="31"/>
      <c r="G122" s="32"/>
      <c r="H122" s="60">
        <f t="shared" ref="H122:P125" si="24">SUM(H123)</f>
        <v>0</v>
      </c>
      <c r="I122" s="60">
        <f t="shared" si="24"/>
        <v>0</v>
      </c>
      <c r="J122" s="34">
        <v>7229990</v>
      </c>
      <c r="K122" s="60">
        <f t="shared" ref="K122:O125" si="25">SUM(K123)</f>
        <v>0</v>
      </c>
      <c r="L122" s="60">
        <f t="shared" si="25"/>
        <v>0</v>
      </c>
      <c r="M122" s="60">
        <f t="shared" si="25"/>
        <v>0</v>
      </c>
      <c r="N122" s="60">
        <f t="shared" si="25"/>
        <v>0</v>
      </c>
      <c r="O122" s="60">
        <f t="shared" si="25"/>
        <v>0</v>
      </c>
      <c r="P122" s="34">
        <v>7229990</v>
      </c>
    </row>
    <row r="123" spans="1:17" x14ac:dyDescent="0.25">
      <c r="A123" s="18"/>
      <c r="B123" s="29" t="s">
        <v>27</v>
      </c>
      <c r="C123" s="29"/>
      <c r="D123" s="29"/>
      <c r="E123" s="29"/>
      <c r="F123" s="20"/>
      <c r="G123" s="21"/>
      <c r="H123" s="25">
        <f t="shared" si="24"/>
        <v>0</v>
      </c>
      <c r="I123" s="25">
        <f t="shared" si="24"/>
        <v>0</v>
      </c>
      <c r="J123" s="26">
        <f t="shared" si="24"/>
        <v>7229990</v>
      </c>
      <c r="K123" s="25">
        <f t="shared" si="25"/>
        <v>0</v>
      </c>
      <c r="L123" s="25">
        <f t="shared" si="25"/>
        <v>0</v>
      </c>
      <c r="M123" s="25">
        <f>SUM(M124)</f>
        <v>0</v>
      </c>
      <c r="N123" s="25">
        <f t="shared" si="24"/>
        <v>0</v>
      </c>
      <c r="O123" s="25">
        <f t="shared" si="24"/>
        <v>0</v>
      </c>
      <c r="P123" s="26">
        <f t="shared" si="24"/>
        <v>7229990</v>
      </c>
    </row>
    <row r="124" spans="1:17" x14ac:dyDescent="0.25">
      <c r="A124" s="18"/>
      <c r="B124" s="18"/>
      <c r="C124" s="29" t="s">
        <v>45</v>
      </c>
      <c r="D124" s="29"/>
      <c r="E124" s="29"/>
      <c r="F124" s="20"/>
      <c r="G124" s="21"/>
      <c r="H124" s="25">
        <f t="shared" si="24"/>
        <v>0</v>
      </c>
      <c r="I124" s="25">
        <f t="shared" si="24"/>
        <v>0</v>
      </c>
      <c r="J124" s="26">
        <f t="shared" si="24"/>
        <v>7229990</v>
      </c>
      <c r="K124" s="25">
        <f t="shared" si="25"/>
        <v>0</v>
      </c>
      <c r="L124" s="25">
        <f t="shared" si="25"/>
        <v>0</v>
      </c>
      <c r="M124" s="25">
        <f>SUM(M125)</f>
        <v>0</v>
      </c>
      <c r="N124" s="25">
        <f t="shared" si="24"/>
        <v>0</v>
      </c>
      <c r="O124" s="25">
        <f t="shared" si="24"/>
        <v>0</v>
      </c>
      <c r="P124" s="26">
        <f t="shared" si="24"/>
        <v>7229990</v>
      </c>
    </row>
    <row r="125" spans="1:17" s="37" customFormat="1" x14ac:dyDescent="0.25">
      <c r="A125" s="38"/>
      <c r="B125" s="38"/>
      <c r="C125" s="39"/>
      <c r="D125" s="40" t="s">
        <v>171</v>
      </c>
      <c r="E125" s="41" t="s">
        <v>172</v>
      </c>
      <c r="F125" s="39"/>
      <c r="G125" s="53"/>
      <c r="H125" s="43">
        <f t="shared" si="24"/>
        <v>0</v>
      </c>
      <c r="I125" s="43">
        <f t="shared" si="24"/>
        <v>0</v>
      </c>
      <c r="J125" s="44">
        <f t="shared" si="24"/>
        <v>7229990</v>
      </c>
      <c r="K125" s="43">
        <f t="shared" si="25"/>
        <v>0</v>
      </c>
      <c r="L125" s="43">
        <f t="shared" si="25"/>
        <v>0</v>
      </c>
      <c r="M125" s="43">
        <f>SUM(M126)</f>
        <v>0</v>
      </c>
      <c r="N125" s="43">
        <f t="shared" si="24"/>
        <v>0</v>
      </c>
      <c r="O125" s="43">
        <f t="shared" si="24"/>
        <v>0</v>
      </c>
      <c r="P125" s="44">
        <f>SUM(P126)</f>
        <v>7229990</v>
      </c>
    </row>
    <row r="126" spans="1:17" ht="25.5" x14ac:dyDescent="0.25">
      <c r="A126" s="18"/>
      <c r="B126" s="18"/>
      <c r="C126" s="18"/>
      <c r="D126" s="18"/>
      <c r="E126" s="50" t="s">
        <v>173</v>
      </c>
      <c r="F126" s="20"/>
      <c r="G126" s="21" t="s">
        <v>35</v>
      </c>
      <c r="H126" s="48">
        <v>0</v>
      </c>
      <c r="I126" s="48">
        <v>0</v>
      </c>
      <c r="J126" s="49">
        <v>7229990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9">
        <f t="shared" ref="P126" si="26">SUM(H126:O126)</f>
        <v>7229990</v>
      </c>
      <c r="Q126" s="19"/>
    </row>
    <row r="127" spans="1:17" x14ac:dyDescent="0.25">
      <c r="A127" s="18"/>
      <c r="B127" s="18"/>
      <c r="C127" s="18"/>
      <c r="D127" s="18"/>
      <c r="E127" s="50"/>
      <c r="F127" s="20"/>
      <c r="G127" s="21"/>
      <c r="H127" s="21"/>
      <c r="I127" s="48"/>
      <c r="J127" s="48"/>
      <c r="K127" s="48"/>
      <c r="L127" s="48"/>
      <c r="M127" s="49"/>
      <c r="N127" s="48"/>
      <c r="O127" s="48"/>
      <c r="P127" s="49"/>
      <c r="Q127" s="19"/>
    </row>
    <row r="128" spans="1:17" s="35" customFormat="1" ht="18" customHeight="1" x14ac:dyDescent="0.25">
      <c r="A128" s="30" t="s">
        <v>174</v>
      </c>
      <c r="B128" s="30"/>
      <c r="C128" s="30"/>
      <c r="D128" s="30"/>
      <c r="E128" s="30"/>
      <c r="F128" s="31"/>
      <c r="G128" s="32"/>
      <c r="H128" s="60">
        <f>SUM(H129)</f>
        <v>0</v>
      </c>
      <c r="I128" s="60">
        <f>SUM(I129)</f>
        <v>0</v>
      </c>
      <c r="J128" s="34">
        <v>1449779</v>
      </c>
      <c r="K128" s="60">
        <f t="shared" ref="K128:P128" si="27">SUM(K129)</f>
        <v>0</v>
      </c>
      <c r="L128" s="60">
        <f t="shared" si="27"/>
        <v>0</v>
      </c>
      <c r="M128" s="60">
        <f t="shared" si="27"/>
        <v>0</v>
      </c>
      <c r="N128" s="60">
        <f t="shared" si="27"/>
        <v>0</v>
      </c>
      <c r="O128" s="34">
        <f t="shared" si="27"/>
        <v>8400654.1999999993</v>
      </c>
      <c r="P128" s="34">
        <f t="shared" si="27"/>
        <v>9850433.0399999991</v>
      </c>
      <c r="Q128" s="61"/>
    </row>
    <row r="129" spans="1:16" s="37" customFormat="1" x14ac:dyDescent="0.25">
      <c r="A129" s="51"/>
      <c r="B129" s="29" t="s">
        <v>27</v>
      </c>
      <c r="C129" s="29"/>
      <c r="D129" s="29"/>
      <c r="E129" s="29"/>
      <c r="F129" s="20"/>
      <c r="G129" s="24"/>
      <c r="H129" s="25">
        <f>SUM(H130,H138)</f>
        <v>0</v>
      </c>
      <c r="I129" s="25">
        <f t="shared" ref="I129" si="28">SUM(I130,I138)</f>
        <v>0</v>
      </c>
      <c r="J129" s="26">
        <f>SUM(J130,J138)</f>
        <v>1449778.84</v>
      </c>
      <c r="K129" s="25">
        <f t="shared" ref="K129:P129" si="29">SUM(K130,K138)</f>
        <v>0</v>
      </c>
      <c r="L129" s="25">
        <f t="shared" si="29"/>
        <v>0</v>
      </c>
      <c r="M129" s="25">
        <f t="shared" si="29"/>
        <v>0</v>
      </c>
      <c r="N129" s="25">
        <f t="shared" si="29"/>
        <v>0</v>
      </c>
      <c r="O129" s="26">
        <f t="shared" si="29"/>
        <v>8400654.1999999993</v>
      </c>
      <c r="P129" s="26">
        <f t="shared" si="29"/>
        <v>9850433.0399999991</v>
      </c>
    </row>
    <row r="130" spans="1:16" s="37" customFormat="1" x14ac:dyDescent="0.25">
      <c r="A130" s="51"/>
      <c r="B130" s="51"/>
      <c r="C130" s="29" t="s">
        <v>28</v>
      </c>
      <c r="D130" s="29"/>
      <c r="E130" s="29"/>
      <c r="F130" s="20"/>
      <c r="G130" s="24"/>
      <c r="H130" s="25">
        <f>SUM(H131)</f>
        <v>0</v>
      </c>
      <c r="I130" s="25">
        <f t="shared" ref="I130:P130" si="30">SUM(I131)</f>
        <v>0</v>
      </c>
      <c r="J130" s="25">
        <f t="shared" si="30"/>
        <v>0</v>
      </c>
      <c r="K130" s="25">
        <f t="shared" si="30"/>
        <v>0</v>
      </c>
      <c r="L130" s="25">
        <f t="shared" si="30"/>
        <v>0</v>
      </c>
      <c r="M130" s="25">
        <f t="shared" si="30"/>
        <v>0</v>
      </c>
      <c r="N130" s="25">
        <f t="shared" si="30"/>
        <v>0</v>
      </c>
      <c r="O130" s="26">
        <f t="shared" si="30"/>
        <v>8400654.1999999993</v>
      </c>
      <c r="P130" s="26">
        <f t="shared" si="30"/>
        <v>8400654.1999999993</v>
      </c>
    </row>
    <row r="131" spans="1:16" s="37" customFormat="1" x14ac:dyDescent="0.25">
      <c r="A131" s="38"/>
      <c r="B131" s="38"/>
      <c r="C131" s="39"/>
      <c r="D131" s="40" t="s">
        <v>40</v>
      </c>
      <c r="E131" s="41" t="s">
        <v>41</v>
      </c>
      <c r="F131" s="39"/>
      <c r="G131" s="53"/>
      <c r="H131" s="43">
        <f>SUM(H132:H136)</f>
        <v>0</v>
      </c>
      <c r="I131" s="43">
        <f t="shared" ref="I131:P131" si="31">SUM(I132:I136)</f>
        <v>0</v>
      </c>
      <c r="J131" s="43">
        <f t="shared" si="31"/>
        <v>0</v>
      </c>
      <c r="K131" s="43">
        <f t="shared" si="31"/>
        <v>0</v>
      </c>
      <c r="L131" s="43">
        <f t="shared" si="31"/>
        <v>0</v>
      </c>
      <c r="M131" s="43">
        <f t="shared" si="31"/>
        <v>0</v>
      </c>
      <c r="N131" s="43">
        <f t="shared" si="31"/>
        <v>0</v>
      </c>
      <c r="O131" s="44">
        <f t="shared" si="31"/>
        <v>8400654.1999999993</v>
      </c>
      <c r="P131" s="44">
        <f t="shared" si="31"/>
        <v>8400654.1999999993</v>
      </c>
    </row>
    <row r="132" spans="1:16" s="37" customFormat="1" x14ac:dyDescent="0.25">
      <c r="A132" s="51"/>
      <c r="B132" s="51"/>
      <c r="C132" s="51"/>
      <c r="D132" s="51"/>
      <c r="E132" s="46" t="s">
        <v>175</v>
      </c>
      <c r="F132" s="19"/>
      <c r="G132" s="21" t="s">
        <v>176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9">
        <v>1949579.83</v>
      </c>
      <c r="P132" s="49">
        <f t="shared" ref="P132:P136" si="32">SUM(H132:O132)</f>
        <v>1949579.83</v>
      </c>
    </row>
    <row r="133" spans="1:16" s="37" customFormat="1" x14ac:dyDescent="0.25">
      <c r="A133" s="51"/>
      <c r="B133" s="51"/>
      <c r="C133" s="51"/>
      <c r="D133" s="51"/>
      <c r="E133" s="46" t="s">
        <v>177</v>
      </c>
      <c r="F133" s="19"/>
      <c r="G133" s="21" t="s">
        <v>64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9">
        <v>1462184.87</v>
      </c>
      <c r="P133" s="49">
        <f t="shared" si="32"/>
        <v>1462184.87</v>
      </c>
    </row>
    <row r="134" spans="1:16" s="37" customFormat="1" x14ac:dyDescent="0.25">
      <c r="A134" s="62"/>
      <c r="B134" s="62"/>
      <c r="C134" s="62"/>
      <c r="D134" s="62"/>
      <c r="E134" s="63" t="s">
        <v>178</v>
      </c>
      <c r="F134" s="64"/>
      <c r="G134" s="57" t="s">
        <v>101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9">
        <v>1949579.83</v>
      </c>
      <c r="P134" s="59">
        <f t="shared" si="32"/>
        <v>1949579.83</v>
      </c>
    </row>
    <row r="135" spans="1:16" s="37" customFormat="1" x14ac:dyDescent="0.25">
      <c r="A135" s="65"/>
      <c r="B135" s="65"/>
      <c r="C135" s="65"/>
      <c r="D135" s="65"/>
      <c r="E135" s="66" t="s">
        <v>179</v>
      </c>
      <c r="F135" s="22"/>
      <c r="G135" s="67" t="s">
        <v>180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68">
        <v>0</v>
      </c>
      <c r="N135" s="68">
        <v>0</v>
      </c>
      <c r="O135" s="49">
        <v>2441909.67</v>
      </c>
      <c r="P135" s="49">
        <f t="shared" si="32"/>
        <v>2441909.67</v>
      </c>
    </row>
    <row r="136" spans="1:16" s="37" customFormat="1" x14ac:dyDescent="0.25">
      <c r="A136" s="65"/>
      <c r="B136" s="65"/>
      <c r="C136" s="65"/>
      <c r="D136" s="65"/>
      <c r="E136" s="66" t="s">
        <v>181</v>
      </c>
      <c r="F136" s="22"/>
      <c r="G136" s="67" t="s">
        <v>182</v>
      </c>
      <c r="H136" s="68">
        <v>0</v>
      </c>
      <c r="I136" s="68">
        <v>0</v>
      </c>
      <c r="J136" s="68">
        <v>0</v>
      </c>
      <c r="K136" s="68">
        <v>0</v>
      </c>
      <c r="L136" s="68">
        <v>0</v>
      </c>
      <c r="M136" s="68">
        <v>0</v>
      </c>
      <c r="N136" s="68">
        <v>0</v>
      </c>
      <c r="O136" s="49">
        <v>597400</v>
      </c>
      <c r="P136" s="49">
        <f t="shared" si="32"/>
        <v>597400</v>
      </c>
    </row>
    <row r="137" spans="1:16" s="37" customFormat="1" x14ac:dyDescent="0.25">
      <c r="A137" s="65"/>
      <c r="B137" s="65"/>
      <c r="C137" s="65"/>
      <c r="D137" s="65"/>
      <c r="E137" s="65"/>
      <c r="G137" s="27"/>
      <c r="H137" s="27"/>
      <c r="I137" s="69"/>
      <c r="J137" s="70"/>
      <c r="K137" s="70"/>
      <c r="L137" s="70"/>
      <c r="M137" s="69"/>
      <c r="N137" s="69"/>
      <c r="O137" s="69"/>
      <c r="P137" s="70"/>
    </row>
    <row r="138" spans="1:16" x14ac:dyDescent="0.25">
      <c r="C138" s="72" t="s">
        <v>45</v>
      </c>
      <c r="D138" s="72"/>
      <c r="E138" s="72"/>
      <c r="H138" s="69">
        <f>SUM(H139)</f>
        <v>0</v>
      </c>
      <c r="I138" s="69">
        <f>SUM(I139)</f>
        <v>0</v>
      </c>
      <c r="J138" s="70">
        <f t="shared" ref="J138:P139" si="33">SUM(J139)</f>
        <v>1449778.84</v>
      </c>
      <c r="K138" s="69">
        <f t="shared" si="33"/>
        <v>0</v>
      </c>
      <c r="L138" s="69">
        <f t="shared" si="33"/>
        <v>0</v>
      </c>
      <c r="M138" s="69">
        <f t="shared" si="33"/>
        <v>0</v>
      </c>
      <c r="N138" s="69">
        <f t="shared" si="33"/>
        <v>0</v>
      </c>
      <c r="O138" s="69">
        <f t="shared" si="33"/>
        <v>0</v>
      </c>
      <c r="P138" s="70">
        <f t="shared" si="33"/>
        <v>1449778.84</v>
      </c>
    </row>
    <row r="139" spans="1:16" s="37" customFormat="1" x14ac:dyDescent="0.25">
      <c r="A139" s="73"/>
      <c r="B139" s="73"/>
      <c r="C139" s="74"/>
      <c r="D139" s="75" t="s">
        <v>171</v>
      </c>
      <c r="E139" s="76" t="s">
        <v>172</v>
      </c>
      <c r="F139" s="74"/>
      <c r="G139" s="77"/>
      <c r="H139" s="78">
        <f t="shared" ref="H139:I139" si="34">SUM(H140)</f>
        <v>0</v>
      </c>
      <c r="I139" s="78">
        <f t="shared" si="34"/>
        <v>0</v>
      </c>
      <c r="J139" s="79">
        <f t="shared" si="33"/>
        <v>1449778.84</v>
      </c>
      <c r="K139" s="78">
        <f t="shared" si="33"/>
        <v>0</v>
      </c>
      <c r="L139" s="78">
        <f t="shared" si="33"/>
        <v>0</v>
      </c>
      <c r="M139" s="78">
        <f t="shared" si="33"/>
        <v>0</v>
      </c>
      <c r="N139" s="78">
        <f t="shared" si="33"/>
        <v>0</v>
      </c>
      <c r="O139" s="78">
        <f t="shared" si="33"/>
        <v>0</v>
      </c>
      <c r="P139" s="79">
        <f>SUM(P140)</f>
        <v>1449778.84</v>
      </c>
    </row>
    <row r="140" spans="1:16" ht="25.5" x14ac:dyDescent="0.25">
      <c r="E140" s="80" t="s">
        <v>183</v>
      </c>
      <c r="G140" s="67" t="s">
        <v>88</v>
      </c>
      <c r="H140" s="68">
        <v>0</v>
      </c>
      <c r="I140" s="68">
        <v>0</v>
      </c>
      <c r="J140" s="81">
        <v>1449778.84</v>
      </c>
      <c r="K140" s="68">
        <v>0</v>
      </c>
      <c r="L140" s="68">
        <v>0</v>
      </c>
      <c r="M140" s="68">
        <v>0</v>
      </c>
      <c r="N140" s="68">
        <v>0</v>
      </c>
      <c r="O140" s="68">
        <v>0</v>
      </c>
      <c r="P140" s="49">
        <f t="shared" ref="P140" si="35">SUM(H140:O140)</f>
        <v>1449778.84</v>
      </c>
    </row>
    <row r="141" spans="1:16" x14ac:dyDescent="0.25">
      <c r="E141" s="80"/>
      <c r="I141" s="68"/>
      <c r="J141" s="68"/>
      <c r="K141" s="68"/>
      <c r="L141" s="68"/>
      <c r="M141" s="81"/>
      <c r="N141" s="68"/>
      <c r="O141" s="68"/>
      <c r="P141" s="81"/>
    </row>
    <row r="142" spans="1:16" x14ac:dyDescent="0.25">
      <c r="A142" s="72" t="s">
        <v>184</v>
      </c>
      <c r="B142" s="72"/>
      <c r="C142" s="72"/>
      <c r="D142" s="72"/>
      <c r="E142" s="72"/>
      <c r="H142" s="69">
        <f>SUM(H143)</f>
        <v>0</v>
      </c>
      <c r="I142" s="69">
        <f>SUM(I143)</f>
        <v>0</v>
      </c>
      <c r="J142" s="69">
        <f t="shared" ref="J142:P142" si="36">SUM(J143)</f>
        <v>0</v>
      </c>
      <c r="K142" s="69">
        <f t="shared" si="36"/>
        <v>0</v>
      </c>
      <c r="L142" s="69">
        <f t="shared" si="36"/>
        <v>0</v>
      </c>
      <c r="M142" s="69">
        <f t="shared" si="36"/>
        <v>0</v>
      </c>
      <c r="N142" s="69">
        <f t="shared" si="36"/>
        <v>0</v>
      </c>
      <c r="O142" s="69">
        <f t="shared" si="36"/>
        <v>0</v>
      </c>
      <c r="P142" s="69">
        <f t="shared" si="36"/>
        <v>0</v>
      </c>
    </row>
    <row r="143" spans="1:16" x14ac:dyDescent="0.25">
      <c r="E143" s="80"/>
      <c r="H143" s="68"/>
      <c r="I143" s="68"/>
      <c r="J143" s="68"/>
      <c r="K143" s="68"/>
      <c r="L143" s="68"/>
      <c r="M143" s="81"/>
      <c r="N143" s="68"/>
      <c r="O143" s="68"/>
      <c r="P143" s="81"/>
    </row>
    <row r="144" spans="1:16" x14ac:dyDescent="0.25">
      <c r="A144" s="72" t="s">
        <v>185</v>
      </c>
      <c r="B144" s="72"/>
      <c r="C144" s="72"/>
      <c r="D144" s="72"/>
      <c r="E144" s="72"/>
      <c r="H144" s="69">
        <f>SUM(H145)</f>
        <v>0</v>
      </c>
      <c r="I144" s="69">
        <f>SUM(I145)</f>
        <v>0</v>
      </c>
      <c r="J144" s="69">
        <f t="shared" ref="J144:P144" si="37">SUM(J145)</f>
        <v>0</v>
      </c>
      <c r="K144" s="69">
        <f t="shared" si="37"/>
        <v>0</v>
      </c>
      <c r="L144" s="69">
        <f t="shared" si="37"/>
        <v>0</v>
      </c>
      <c r="M144" s="69">
        <f t="shared" si="37"/>
        <v>0</v>
      </c>
      <c r="N144" s="69">
        <f t="shared" si="37"/>
        <v>0</v>
      </c>
      <c r="O144" s="69">
        <f t="shared" si="37"/>
        <v>0</v>
      </c>
      <c r="P144" s="69">
        <f t="shared" si="37"/>
        <v>0</v>
      </c>
    </row>
    <row r="145" spans="1:16" x14ac:dyDescent="0.25">
      <c r="E145" s="80"/>
      <c r="I145" s="68"/>
      <c r="J145" s="68"/>
      <c r="K145" s="68"/>
      <c r="L145" s="68"/>
      <c r="M145" s="81"/>
      <c r="N145" s="68"/>
      <c r="O145" s="68"/>
      <c r="P145" s="81"/>
    </row>
    <row r="146" spans="1:16" x14ac:dyDescent="0.25">
      <c r="A146" s="72" t="s">
        <v>186</v>
      </c>
      <c r="B146" s="72"/>
      <c r="C146" s="72"/>
      <c r="D146" s="72"/>
      <c r="E146" s="72"/>
      <c r="H146" s="69">
        <f>SUM(H148,H155)</f>
        <v>0</v>
      </c>
      <c r="I146" s="69">
        <f t="shared" ref="I146" si="38">SUM(I148,I155)</f>
        <v>0</v>
      </c>
      <c r="J146" s="70">
        <f>SUM(J148,J155)</f>
        <v>10996929.6</v>
      </c>
      <c r="K146" s="69">
        <f t="shared" ref="K146:P146" si="39">SUM(K148,K155)</f>
        <v>0</v>
      </c>
      <c r="L146" s="69">
        <f t="shared" si="39"/>
        <v>0</v>
      </c>
      <c r="M146" s="70">
        <f t="shared" si="39"/>
        <v>13523364.050000001</v>
      </c>
      <c r="N146" s="70">
        <f t="shared" si="39"/>
        <v>8217431.1299999999</v>
      </c>
      <c r="O146" s="70">
        <f t="shared" si="39"/>
        <v>3290035.31</v>
      </c>
      <c r="P146" s="70">
        <f t="shared" si="39"/>
        <v>36027760.089999996</v>
      </c>
    </row>
    <row r="147" spans="1:16" x14ac:dyDescent="0.25">
      <c r="E147" s="80"/>
      <c r="I147" s="68"/>
      <c r="J147" s="68"/>
      <c r="K147" s="68"/>
      <c r="L147" s="68"/>
      <c r="M147" s="81"/>
      <c r="N147" s="68"/>
      <c r="O147" s="68"/>
      <c r="P147" s="81"/>
    </row>
    <row r="148" spans="1:16" s="35" customFormat="1" ht="18" customHeight="1" x14ac:dyDescent="0.25">
      <c r="A148" s="82" t="s">
        <v>187</v>
      </c>
      <c r="B148" s="82"/>
      <c r="C148" s="82"/>
      <c r="D148" s="82"/>
      <c r="E148" s="82"/>
      <c r="F148" s="83"/>
      <c r="G148" s="84"/>
      <c r="H148" s="85">
        <f>SUM(H149)</f>
        <v>0</v>
      </c>
      <c r="I148" s="85">
        <f t="shared" ref="I148:P150" si="40">SUM(I149)</f>
        <v>0</v>
      </c>
      <c r="J148" s="85">
        <f t="shared" si="40"/>
        <v>0</v>
      </c>
      <c r="K148" s="85">
        <f t="shared" si="40"/>
        <v>0</v>
      </c>
      <c r="L148" s="85">
        <f t="shared" si="40"/>
        <v>0</v>
      </c>
      <c r="M148" s="85">
        <f t="shared" si="40"/>
        <v>0</v>
      </c>
      <c r="N148" s="85">
        <f t="shared" si="40"/>
        <v>0</v>
      </c>
      <c r="O148" s="86">
        <f t="shared" si="40"/>
        <v>3290035.31</v>
      </c>
      <c r="P148" s="86">
        <f t="shared" si="40"/>
        <v>3290035.31</v>
      </c>
    </row>
    <row r="149" spans="1:16" x14ac:dyDescent="0.25">
      <c r="B149" s="72" t="s">
        <v>27</v>
      </c>
      <c r="C149" s="72"/>
      <c r="D149" s="72"/>
      <c r="E149" s="72"/>
      <c r="H149" s="69">
        <f>SUM(H150)</f>
        <v>0</v>
      </c>
      <c r="I149" s="69">
        <f t="shared" si="40"/>
        <v>0</v>
      </c>
      <c r="J149" s="69">
        <f t="shared" si="40"/>
        <v>0</v>
      </c>
      <c r="K149" s="69">
        <f t="shared" si="40"/>
        <v>0</v>
      </c>
      <c r="L149" s="69">
        <f t="shared" si="40"/>
        <v>0</v>
      </c>
      <c r="M149" s="69">
        <f t="shared" si="40"/>
        <v>0</v>
      </c>
      <c r="N149" s="69">
        <f t="shared" si="40"/>
        <v>0</v>
      </c>
      <c r="O149" s="70">
        <f t="shared" si="40"/>
        <v>3290035.31</v>
      </c>
      <c r="P149" s="70">
        <f t="shared" si="40"/>
        <v>3290035.31</v>
      </c>
    </row>
    <row r="150" spans="1:16" ht="25.5" customHeight="1" x14ac:dyDescent="0.25">
      <c r="C150" s="52" t="s">
        <v>52</v>
      </c>
      <c r="D150" s="52"/>
      <c r="E150" s="52"/>
      <c r="H150" s="69">
        <f>SUM(H151)</f>
        <v>0</v>
      </c>
      <c r="I150" s="69">
        <f t="shared" si="40"/>
        <v>0</v>
      </c>
      <c r="J150" s="69">
        <f t="shared" si="40"/>
        <v>0</v>
      </c>
      <c r="K150" s="69">
        <f t="shared" si="40"/>
        <v>0</v>
      </c>
      <c r="L150" s="69">
        <f t="shared" si="40"/>
        <v>0</v>
      </c>
      <c r="M150" s="69">
        <f t="shared" si="40"/>
        <v>0</v>
      </c>
      <c r="N150" s="69">
        <f t="shared" si="40"/>
        <v>0</v>
      </c>
      <c r="O150" s="70">
        <f t="shared" si="40"/>
        <v>3290035.31</v>
      </c>
      <c r="P150" s="70">
        <f t="shared" si="40"/>
        <v>3290035.31</v>
      </c>
    </row>
    <row r="151" spans="1:16" s="37" customFormat="1" x14ac:dyDescent="0.25">
      <c r="A151" s="73"/>
      <c r="B151" s="73"/>
      <c r="C151" s="74"/>
      <c r="D151" s="75" t="s">
        <v>188</v>
      </c>
      <c r="E151" s="76" t="s">
        <v>189</v>
      </c>
      <c r="F151" s="74"/>
      <c r="G151" s="77"/>
      <c r="H151" s="78">
        <f>SUM(H152:H153)</f>
        <v>0</v>
      </c>
      <c r="I151" s="78">
        <f t="shared" ref="I151:P151" si="41">SUM(I152:I153)</f>
        <v>0</v>
      </c>
      <c r="J151" s="78">
        <f t="shared" si="41"/>
        <v>0</v>
      </c>
      <c r="K151" s="78">
        <f t="shared" si="41"/>
        <v>0</v>
      </c>
      <c r="L151" s="78">
        <f t="shared" si="41"/>
        <v>0</v>
      </c>
      <c r="M151" s="78">
        <f t="shared" si="41"/>
        <v>0</v>
      </c>
      <c r="N151" s="78">
        <f t="shared" si="41"/>
        <v>0</v>
      </c>
      <c r="O151" s="79">
        <f t="shared" si="41"/>
        <v>3290035.31</v>
      </c>
      <c r="P151" s="79">
        <f t="shared" si="41"/>
        <v>3290035.31</v>
      </c>
    </row>
    <row r="152" spans="1:16" ht="25.5" x14ac:dyDescent="0.25">
      <c r="E152" s="80" t="s">
        <v>190</v>
      </c>
      <c r="G152" s="67" t="s">
        <v>32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8">
        <v>0</v>
      </c>
      <c r="O152" s="49">
        <v>2439257.7200000002</v>
      </c>
      <c r="P152" s="49">
        <f t="shared" ref="P152:P153" si="42">SUM(H152:O152)</f>
        <v>2439257.7200000002</v>
      </c>
    </row>
    <row r="153" spans="1:16" ht="25.5" x14ac:dyDescent="0.25">
      <c r="E153" s="80" t="s">
        <v>190</v>
      </c>
      <c r="G153" s="67" t="s">
        <v>58</v>
      </c>
      <c r="H153" s="68">
        <v>0</v>
      </c>
      <c r="I153" s="68">
        <v>0</v>
      </c>
      <c r="J153" s="68">
        <v>0</v>
      </c>
      <c r="K153" s="68">
        <v>0</v>
      </c>
      <c r="L153" s="68">
        <v>0</v>
      </c>
      <c r="M153" s="68">
        <v>0</v>
      </c>
      <c r="N153" s="68">
        <v>0</v>
      </c>
      <c r="O153" s="49">
        <v>850777.59</v>
      </c>
      <c r="P153" s="49">
        <f t="shared" si="42"/>
        <v>850777.59</v>
      </c>
    </row>
    <row r="154" spans="1:16" x14ac:dyDescent="0.25">
      <c r="E154" s="80"/>
      <c r="I154" s="68"/>
      <c r="J154" s="68"/>
      <c r="K154" s="68"/>
      <c r="L154" s="68"/>
      <c r="M154" s="81"/>
      <c r="N154" s="68"/>
      <c r="O154" s="68"/>
      <c r="P154" s="81"/>
    </row>
    <row r="155" spans="1:16" s="35" customFormat="1" ht="18" customHeight="1" x14ac:dyDescent="0.25">
      <c r="A155" s="82" t="s">
        <v>191</v>
      </c>
      <c r="B155" s="82"/>
      <c r="C155" s="82"/>
      <c r="D155" s="82"/>
      <c r="E155" s="82"/>
      <c r="F155" s="83"/>
      <c r="G155" s="84"/>
      <c r="H155" s="85">
        <f t="shared" ref="H155" si="43">SUM(H156)</f>
        <v>0</v>
      </c>
      <c r="I155" s="85">
        <f>SUM(I156)</f>
        <v>0</v>
      </c>
      <c r="J155" s="86">
        <f>SUM(J156)</f>
        <v>10996929.6</v>
      </c>
      <c r="K155" s="85">
        <f t="shared" ref="K155:P155" si="44">SUM(K156)</f>
        <v>0</v>
      </c>
      <c r="L155" s="85">
        <f t="shared" si="44"/>
        <v>0</v>
      </c>
      <c r="M155" s="86">
        <f t="shared" si="44"/>
        <v>13523364.050000001</v>
      </c>
      <c r="N155" s="86">
        <f t="shared" si="44"/>
        <v>8217431.1299999999</v>
      </c>
      <c r="O155" s="85">
        <f t="shared" si="44"/>
        <v>0</v>
      </c>
      <c r="P155" s="86">
        <f t="shared" si="44"/>
        <v>32737724.779999997</v>
      </c>
    </row>
    <row r="156" spans="1:16" x14ac:dyDescent="0.25">
      <c r="B156" s="72" t="s">
        <v>27</v>
      </c>
      <c r="C156" s="72"/>
      <c r="D156" s="72"/>
      <c r="E156" s="72"/>
      <c r="H156" s="69">
        <f>SUM(H157,H162)</f>
        <v>0</v>
      </c>
      <c r="I156" s="69">
        <f t="shared" ref="I156:P156" si="45">SUM(I157,I162)</f>
        <v>0</v>
      </c>
      <c r="J156" s="70">
        <f t="shared" si="45"/>
        <v>10996929.6</v>
      </c>
      <c r="K156" s="69">
        <f t="shared" si="45"/>
        <v>0</v>
      </c>
      <c r="L156" s="69">
        <f t="shared" si="45"/>
        <v>0</v>
      </c>
      <c r="M156" s="70">
        <f t="shared" si="45"/>
        <v>13523364.050000001</v>
      </c>
      <c r="N156" s="70">
        <f t="shared" si="45"/>
        <v>8217431.1299999999</v>
      </c>
      <c r="O156" s="69">
        <f t="shared" si="45"/>
        <v>0</v>
      </c>
      <c r="P156" s="70">
        <f t="shared" si="45"/>
        <v>32737724.779999997</v>
      </c>
    </row>
    <row r="157" spans="1:16" x14ac:dyDescent="0.25">
      <c r="C157" s="72" t="s">
        <v>192</v>
      </c>
      <c r="D157" s="72"/>
      <c r="E157" s="72"/>
      <c r="H157" s="69">
        <f>SUM(H158)</f>
        <v>0</v>
      </c>
      <c r="I157" s="69">
        <f>SUM(I158)</f>
        <v>0</v>
      </c>
      <c r="J157" s="70">
        <f t="shared" ref="J157:P157" si="46">SUM(J158)</f>
        <v>10996929.6</v>
      </c>
      <c r="K157" s="69">
        <f t="shared" si="46"/>
        <v>0</v>
      </c>
      <c r="L157" s="69">
        <f t="shared" si="46"/>
        <v>0</v>
      </c>
      <c r="M157" s="70">
        <f t="shared" si="46"/>
        <v>13523364.050000001</v>
      </c>
      <c r="N157" s="69">
        <f t="shared" si="46"/>
        <v>0</v>
      </c>
      <c r="O157" s="69">
        <f t="shared" si="46"/>
        <v>0</v>
      </c>
      <c r="P157" s="70">
        <f t="shared" si="46"/>
        <v>24520293.649999999</v>
      </c>
    </row>
    <row r="158" spans="1:16" s="37" customFormat="1" x14ac:dyDescent="0.25">
      <c r="A158" s="73"/>
      <c r="B158" s="73"/>
      <c r="C158" s="74"/>
      <c r="D158" s="75" t="s">
        <v>193</v>
      </c>
      <c r="E158" s="76" t="s">
        <v>194</v>
      </c>
      <c r="F158" s="74"/>
      <c r="G158" s="77"/>
      <c r="H158" s="78">
        <f>SUM(H159:H160)</f>
        <v>0</v>
      </c>
      <c r="I158" s="78">
        <f t="shared" ref="I158" si="47">SUM(I159:I160)</f>
        <v>0</v>
      </c>
      <c r="J158" s="79">
        <f>SUM(J159:J160)</f>
        <v>10996929.6</v>
      </c>
      <c r="K158" s="78">
        <f t="shared" ref="K158:P158" si="48">SUM(K159:K160)</f>
        <v>0</v>
      </c>
      <c r="L158" s="78">
        <f t="shared" si="48"/>
        <v>0</v>
      </c>
      <c r="M158" s="79">
        <f t="shared" si="48"/>
        <v>13523364.050000001</v>
      </c>
      <c r="N158" s="78">
        <f t="shared" si="48"/>
        <v>0</v>
      </c>
      <c r="O158" s="78">
        <f t="shared" si="48"/>
        <v>0</v>
      </c>
      <c r="P158" s="79">
        <f t="shared" si="48"/>
        <v>24520293.649999999</v>
      </c>
    </row>
    <row r="159" spans="1:16" ht="38.25" x14ac:dyDescent="0.2">
      <c r="E159" s="87" t="s">
        <v>195</v>
      </c>
      <c r="G159" s="67" t="s">
        <v>196</v>
      </c>
      <c r="H159" s="68">
        <v>0</v>
      </c>
      <c r="I159" s="68">
        <v>0</v>
      </c>
      <c r="J159" s="81">
        <v>10996929.6</v>
      </c>
      <c r="K159" s="68">
        <v>0</v>
      </c>
      <c r="L159" s="68">
        <v>0</v>
      </c>
      <c r="M159" s="68">
        <v>0</v>
      </c>
      <c r="N159" s="68">
        <v>0</v>
      </c>
      <c r="O159" s="68">
        <v>0</v>
      </c>
      <c r="P159" s="49">
        <f>SUM(H159:O159)</f>
        <v>10996929.6</v>
      </c>
    </row>
    <row r="160" spans="1:16" ht="38.25" x14ac:dyDescent="0.2">
      <c r="E160" s="87" t="s">
        <v>195</v>
      </c>
      <c r="G160" s="67" t="s">
        <v>51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81">
        <v>13523364.050000001</v>
      </c>
      <c r="N160" s="68">
        <v>0</v>
      </c>
      <c r="O160" s="68">
        <v>0</v>
      </c>
      <c r="P160" s="49">
        <f t="shared" ref="P160" si="49">SUM(H160:O160)</f>
        <v>13523364.050000001</v>
      </c>
    </row>
    <row r="161" spans="1:16" x14ac:dyDescent="0.25">
      <c r="E161" s="80"/>
      <c r="I161" s="68"/>
      <c r="J161" s="81"/>
      <c r="K161" s="81"/>
      <c r="L161" s="81"/>
      <c r="M161" s="68"/>
      <c r="N161" s="68"/>
      <c r="O161" s="68"/>
      <c r="P161" s="81"/>
    </row>
    <row r="162" spans="1:16" ht="25.5" customHeight="1" x14ac:dyDescent="0.25">
      <c r="C162" s="52" t="s">
        <v>52</v>
      </c>
      <c r="D162" s="52"/>
      <c r="E162" s="52"/>
      <c r="H162" s="69">
        <f>SUM(H163)</f>
        <v>0</v>
      </c>
      <c r="I162" s="69">
        <f t="shared" ref="I162:P162" si="50">SUM(I163)</f>
        <v>0</v>
      </c>
      <c r="J162" s="69">
        <f t="shared" si="50"/>
        <v>0</v>
      </c>
      <c r="K162" s="69">
        <f t="shared" si="50"/>
        <v>0</v>
      </c>
      <c r="L162" s="69">
        <f t="shared" si="50"/>
        <v>0</v>
      </c>
      <c r="M162" s="69">
        <f t="shared" si="50"/>
        <v>0</v>
      </c>
      <c r="N162" s="70">
        <f t="shared" si="50"/>
        <v>8217431.1299999999</v>
      </c>
      <c r="O162" s="69">
        <f t="shared" si="50"/>
        <v>0</v>
      </c>
      <c r="P162" s="70">
        <f t="shared" si="50"/>
        <v>8217431.1299999999</v>
      </c>
    </row>
    <row r="163" spans="1:16" s="37" customFormat="1" x14ac:dyDescent="0.25">
      <c r="A163" s="73"/>
      <c r="B163" s="73"/>
      <c r="C163" s="74"/>
      <c r="D163" s="75" t="s">
        <v>197</v>
      </c>
      <c r="E163" s="76" t="s">
        <v>198</v>
      </c>
      <c r="F163" s="74"/>
      <c r="G163" s="77"/>
      <c r="H163" s="78">
        <f t="shared" ref="H163:M163" si="51">SUM(H164:H165)</f>
        <v>0</v>
      </c>
      <c r="I163" s="78">
        <f t="shared" si="51"/>
        <v>0</v>
      </c>
      <c r="J163" s="78">
        <f t="shared" si="51"/>
        <v>0</v>
      </c>
      <c r="K163" s="78">
        <f t="shared" si="51"/>
        <v>0</v>
      </c>
      <c r="L163" s="78">
        <f t="shared" si="51"/>
        <v>0</v>
      </c>
      <c r="M163" s="78">
        <f t="shared" si="51"/>
        <v>0</v>
      </c>
      <c r="N163" s="79">
        <f>SUM(N164:N165)</f>
        <v>8217431.1299999999</v>
      </c>
      <c r="O163" s="78">
        <f t="shared" ref="O163:P163" si="52">SUM(O164:O165)</f>
        <v>0</v>
      </c>
      <c r="P163" s="79">
        <f t="shared" si="52"/>
        <v>8217431.1299999999</v>
      </c>
    </row>
    <row r="164" spans="1:16" ht="25.5" x14ac:dyDescent="0.25">
      <c r="E164" s="80" t="s">
        <v>199</v>
      </c>
      <c r="G164" s="67" t="s">
        <v>32</v>
      </c>
      <c r="H164" s="68">
        <v>0</v>
      </c>
      <c r="I164" s="68">
        <v>0</v>
      </c>
      <c r="J164" s="68">
        <v>0</v>
      </c>
      <c r="K164" s="68">
        <v>0</v>
      </c>
      <c r="L164" s="68">
        <v>0</v>
      </c>
      <c r="M164" s="68">
        <v>0</v>
      </c>
      <c r="N164" s="81">
        <v>6579213.5999999996</v>
      </c>
      <c r="O164" s="68">
        <v>0</v>
      </c>
      <c r="P164" s="49">
        <f t="shared" ref="P164:P165" si="53">SUM(H164:O164)</f>
        <v>6579213.5999999996</v>
      </c>
    </row>
    <row r="165" spans="1:16" ht="25.5" x14ac:dyDescent="0.25">
      <c r="E165" s="80" t="s">
        <v>200</v>
      </c>
      <c r="G165" s="67" t="s">
        <v>88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81">
        <v>1638217.53</v>
      </c>
      <c r="O165" s="68">
        <v>0</v>
      </c>
      <c r="P165" s="49">
        <f t="shared" si="53"/>
        <v>1638217.53</v>
      </c>
    </row>
    <row r="166" spans="1:16" s="37" customFormat="1" ht="2.1" customHeight="1" x14ac:dyDescent="0.25">
      <c r="A166" s="54"/>
      <c r="B166" s="54"/>
      <c r="C166" s="54"/>
      <c r="D166" s="54"/>
      <c r="E166" s="64"/>
      <c r="F166" s="56"/>
      <c r="G166" s="57"/>
      <c r="H166" s="57"/>
      <c r="I166" s="64"/>
      <c r="J166" s="64"/>
      <c r="K166" s="64"/>
      <c r="L166" s="64"/>
      <c r="M166" s="64"/>
      <c r="N166" s="64"/>
      <c r="O166" s="64"/>
      <c r="P166" s="64"/>
    </row>
    <row r="167" spans="1:16" s="37" customFormat="1" x14ac:dyDescent="0.25">
      <c r="A167" s="88" t="s">
        <v>201</v>
      </c>
      <c r="B167" s="88"/>
      <c r="C167" s="88"/>
      <c r="D167" s="88"/>
      <c r="E167" s="89"/>
      <c r="G167" s="67"/>
      <c r="H167" s="67"/>
      <c r="I167" s="22"/>
      <c r="J167" s="22"/>
      <c r="K167" s="22"/>
      <c r="L167" s="22"/>
      <c r="M167" s="22"/>
      <c r="N167" s="22"/>
      <c r="O167" s="22"/>
      <c r="P167" s="22"/>
    </row>
  </sheetData>
  <mergeCells count="38">
    <mergeCell ref="A155:E155"/>
    <mergeCell ref="B156:E156"/>
    <mergeCell ref="C157:E157"/>
    <mergeCell ref="C162:E162"/>
    <mergeCell ref="A167:E167"/>
    <mergeCell ref="A142:E142"/>
    <mergeCell ref="A144:E144"/>
    <mergeCell ref="A146:E146"/>
    <mergeCell ref="A148:E148"/>
    <mergeCell ref="B149:E149"/>
    <mergeCell ref="C150:E150"/>
    <mergeCell ref="B123:E123"/>
    <mergeCell ref="C124:E124"/>
    <mergeCell ref="A128:E128"/>
    <mergeCell ref="B129:E129"/>
    <mergeCell ref="C130:E130"/>
    <mergeCell ref="C138:E138"/>
    <mergeCell ref="C35:E35"/>
    <mergeCell ref="C86:E86"/>
    <mergeCell ref="A116:E116"/>
    <mergeCell ref="B117:E117"/>
    <mergeCell ref="C118:E118"/>
    <mergeCell ref="A122:E122"/>
    <mergeCell ref="A10:E10"/>
    <mergeCell ref="A12:E12"/>
    <mergeCell ref="A14:E14"/>
    <mergeCell ref="B15:E15"/>
    <mergeCell ref="C16:E16"/>
    <mergeCell ref="C30:E30"/>
    <mergeCell ref="A1:P1"/>
    <mergeCell ref="A2:P2"/>
    <mergeCell ref="A3:P3"/>
    <mergeCell ref="A4:P4"/>
    <mergeCell ref="A5:P5"/>
    <mergeCell ref="A6:E8"/>
    <mergeCell ref="F6:G8"/>
    <mergeCell ref="I6:P6"/>
    <mergeCell ref="P7:P8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2023-10-25T19:39:02Z</dcterms:created>
  <dcterms:modified xsi:type="dcterms:W3CDTF">2023-10-25T19:39:02Z</dcterms:modified>
</cp:coreProperties>
</file>