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B886134-4F8F-49AA-94B7-151D39A8684C}" xr6:coauthVersionLast="40" xr6:coauthVersionMax="40" xr10:uidLastSave="{00000000-0000-0000-0000-000000000000}"/>
  <bookViews>
    <workbookView xWindow="0" yWindow="0" windowWidth="20490" windowHeight="7545" xr2:uid="{4A9BDD56-D594-4347-AACC-518F089B77AF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D50" i="1" s="1"/>
  <c r="G50" i="1" s="1"/>
  <c r="F50" i="1"/>
  <c r="E50" i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F13" i="1" s="1"/>
  <c r="F11" i="1" s="1"/>
  <c r="E27" i="1"/>
  <c r="C27" i="1"/>
  <c r="C13" i="1" s="1"/>
  <c r="C11" i="1" s="1"/>
  <c r="B27" i="1"/>
  <c r="D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E13" i="1"/>
  <c r="E11" i="1"/>
  <c r="D13" i="1" l="1"/>
  <c r="G27" i="1"/>
  <c r="B13" i="1"/>
  <c r="B11" i="1" s="1"/>
  <c r="G51" i="1"/>
  <c r="G13" i="1" l="1"/>
  <c r="D11" i="1"/>
  <c r="G11" i="1" s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<sst xmlns="http://schemas.openxmlformats.org/spreadsheetml/2006/main" count="65" uniqueCount="65">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</sst>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0" fontId="13" fillId="0" borderId="0" xfId="1" applyFont="1"/>
    <xf numFmtId="0" fontId="13" fillId="0" borderId="0" xfId="3" applyFont="1" applyAlignment="1">
      <alignment horizontal="justify" vertical="top"/>
    </xf>
    <xf numFmtId="164" fontId="13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164" fontId="14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5" fillId="0" borderId="0" xfId="1" applyFont="1" applyAlignment="1">
      <alignment horizontal="right"/>
    </xf>
    <xf numFmtId="164" fontId="12" fillId="0" borderId="0" xfId="3" applyNumberFormat="1" applyFont="1" applyAlignment="1">
      <alignment horizontal="right" vertical="top"/>
    </xf>
    <xf numFmtId="0" fontId="10" fillId="0" borderId="0" xfId="1" applyFont="1" applyAlignment="1">
      <alignment horizontal="right"/>
    </xf>
    <xf numFmtId="0" fontId="3" fillId="0" borderId="0" xfId="0" applyFont="1"/>
    <xf numFmtId="164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207BD522-FD2B-467D-A1DA-D96698C8EB53}"/>
    <cellStyle name="Normal 13 2 3" xfId="2" xr:uid="{3B0AA93F-E0E7-452B-A2A4-957F3B3A9F0B}"/>
    <cellStyle name="Normal 3_1. Ingreso Público" xfId="3" xr:uid="{6AD7AFB2-399E-4DCF-87AA-5B42097FA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E290-6A11-4A31-BF7F-D80D56529D07}">
  <dimension ref="A1:J80"/>
  <sheetViews>
    <sheetView showGridLines="0" tabSelected="1" workbookViewId="0">
      <selection activeCell="F75" sqref="F75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86440265679</v>
      </c>
      <c r="C11" s="15">
        <f>SUM(C13,C47,C50,C53)</f>
        <v>9757732587</v>
      </c>
      <c r="D11" s="15">
        <f>SUM(D13,D47,D50,D53)</f>
        <v>96197998266</v>
      </c>
      <c r="E11" s="15">
        <f>SUM(E13,E47,E50,E53)</f>
        <v>64511461029</v>
      </c>
      <c r="F11" s="15">
        <f>SUM(F13,F47,F50,F53)</f>
        <v>63928028160</v>
      </c>
      <c r="G11" s="15">
        <f>D11-E11</f>
        <v>31686537237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SUM(B14:B27,B30:B46)</f>
        <v>81187899203</v>
      </c>
      <c r="C13" s="20">
        <f>SUM(C14:C27,C30:C46)</f>
        <v>8338903239</v>
      </c>
      <c r="D13" s="20">
        <f>SUM(D14:D27,D30:D46)</f>
        <v>89526802442</v>
      </c>
      <c r="E13" s="20">
        <f>SUM(E14:E27,E30:E46)</f>
        <v>60013826442</v>
      </c>
      <c r="F13" s="20">
        <f>SUM(F14:F27,F30:F46)</f>
        <v>59580856279</v>
      </c>
      <c r="G13" s="21">
        <f>D13-E13</f>
        <v>29512976000</v>
      </c>
      <c r="I13" s="18"/>
      <c r="J13" s="18"/>
    </row>
    <row r="14" spans="1:10" s="2" customFormat="1" ht="12.75" x14ac:dyDescent="0.2">
      <c r="A14" s="23" t="s">
        <v>18</v>
      </c>
      <c r="B14" s="24">
        <v>33602335</v>
      </c>
      <c r="C14" s="25">
        <v>6899834</v>
      </c>
      <c r="D14" s="24">
        <f>B14+C14</f>
        <v>40502169</v>
      </c>
      <c r="E14" s="24">
        <v>24061954</v>
      </c>
      <c r="F14" s="24">
        <v>24032840</v>
      </c>
      <c r="G14" s="26">
        <f t="shared" ref="G14:G57" si="0">D14-E14</f>
        <v>16440215</v>
      </c>
    </row>
    <row r="15" spans="1:10" s="2" customFormat="1" ht="12.75" x14ac:dyDescent="0.2">
      <c r="A15" s="23" t="s">
        <v>19</v>
      </c>
      <c r="B15" s="24">
        <v>410854309</v>
      </c>
      <c r="C15" s="25">
        <v>117288086</v>
      </c>
      <c r="D15" s="24">
        <f t="shared" ref="D15:D59" si="1">B15+C15</f>
        <v>528142395</v>
      </c>
      <c r="E15" s="24">
        <v>343736426</v>
      </c>
      <c r="F15" s="27">
        <v>343736426</v>
      </c>
      <c r="G15" s="26">
        <f t="shared" si="0"/>
        <v>184405969</v>
      </c>
    </row>
    <row r="16" spans="1:10" s="2" customFormat="1" ht="12.75" x14ac:dyDescent="0.2">
      <c r="A16" s="23" t="s">
        <v>20</v>
      </c>
      <c r="B16" s="24">
        <v>1538538615</v>
      </c>
      <c r="C16" s="25">
        <v>662154937</v>
      </c>
      <c r="D16" s="24">
        <f t="shared" si="1"/>
        <v>2200693552</v>
      </c>
      <c r="E16" s="24">
        <v>1411850830</v>
      </c>
      <c r="F16" s="27">
        <v>1399051489</v>
      </c>
      <c r="G16" s="26">
        <f t="shared" si="0"/>
        <v>788842722</v>
      </c>
    </row>
    <row r="17" spans="1:7" s="2" customFormat="1" ht="12.75" x14ac:dyDescent="0.2">
      <c r="A17" s="23" t="s">
        <v>21</v>
      </c>
      <c r="B17" s="24">
        <v>178129591</v>
      </c>
      <c r="C17" s="25">
        <v>8087357</v>
      </c>
      <c r="D17" s="24">
        <f t="shared" si="1"/>
        <v>186216948</v>
      </c>
      <c r="E17" s="24">
        <v>121813461</v>
      </c>
      <c r="F17" s="27">
        <v>116685026</v>
      </c>
      <c r="G17" s="26">
        <f t="shared" si="0"/>
        <v>64403487</v>
      </c>
    </row>
    <row r="18" spans="1:7" s="2" customFormat="1" ht="12.75" x14ac:dyDescent="0.2">
      <c r="A18" s="23" t="s">
        <v>22</v>
      </c>
      <c r="B18" s="24">
        <v>66396927</v>
      </c>
      <c r="C18" s="28">
        <v>42526292</v>
      </c>
      <c r="D18" s="24">
        <f t="shared" si="1"/>
        <v>108923219</v>
      </c>
      <c r="E18" s="29">
        <v>63344521</v>
      </c>
      <c r="F18" s="28">
        <v>63329848</v>
      </c>
      <c r="G18" s="26">
        <f t="shared" si="0"/>
        <v>45578698</v>
      </c>
    </row>
    <row r="19" spans="1:7" s="2" customFormat="1" ht="12.75" x14ac:dyDescent="0.2">
      <c r="A19" s="23" t="s">
        <v>23</v>
      </c>
      <c r="B19" s="24">
        <v>103319196</v>
      </c>
      <c r="C19" s="28">
        <v>48675242</v>
      </c>
      <c r="D19" s="24">
        <f t="shared" si="1"/>
        <v>151994438</v>
      </c>
      <c r="E19" s="29">
        <v>77104192</v>
      </c>
      <c r="F19" s="29">
        <v>75292277</v>
      </c>
      <c r="G19" s="26">
        <f t="shared" si="0"/>
        <v>74890246</v>
      </c>
    </row>
    <row r="20" spans="1:7" s="2" customFormat="1" ht="12.75" x14ac:dyDescent="0.2">
      <c r="A20" s="23" t="s">
        <v>24</v>
      </c>
      <c r="B20" s="24">
        <v>3292667305</v>
      </c>
      <c r="C20" s="25">
        <v>701730047</v>
      </c>
      <c r="D20" s="24">
        <f t="shared" si="1"/>
        <v>3994397352</v>
      </c>
      <c r="E20" s="25">
        <v>1391535685</v>
      </c>
      <c r="F20" s="25">
        <v>1359137004</v>
      </c>
      <c r="G20" s="26">
        <f t="shared" si="0"/>
        <v>2602861667</v>
      </c>
    </row>
    <row r="21" spans="1:7" s="2" customFormat="1" ht="12.75" x14ac:dyDescent="0.2">
      <c r="A21" s="23" t="s">
        <v>25</v>
      </c>
      <c r="B21" s="24">
        <v>111994222</v>
      </c>
      <c r="C21" s="28">
        <v>34319206</v>
      </c>
      <c r="D21" s="24">
        <f t="shared" si="1"/>
        <v>146313428</v>
      </c>
      <c r="E21" s="29">
        <v>99263376</v>
      </c>
      <c r="F21" s="28">
        <v>97845631</v>
      </c>
      <c r="G21" s="26">
        <f t="shared" si="0"/>
        <v>47050052</v>
      </c>
    </row>
    <row r="22" spans="1:7" s="2" customFormat="1" ht="12.75" x14ac:dyDescent="0.2">
      <c r="A22" s="23" t="s">
        <v>26</v>
      </c>
      <c r="B22" s="24">
        <v>106731450</v>
      </c>
      <c r="C22" s="25">
        <v>85462815</v>
      </c>
      <c r="D22" s="24">
        <f t="shared" si="1"/>
        <v>192194265</v>
      </c>
      <c r="E22" s="24">
        <v>120899253</v>
      </c>
      <c r="F22" s="27">
        <v>109179003</v>
      </c>
      <c r="G22" s="26">
        <f t="shared" si="0"/>
        <v>71295012</v>
      </c>
    </row>
    <row r="23" spans="1:7" s="2" customFormat="1" ht="12.75" x14ac:dyDescent="0.2">
      <c r="A23" s="23" t="s">
        <v>27</v>
      </c>
      <c r="B23" s="24">
        <v>79445013</v>
      </c>
      <c r="C23" s="25">
        <v>155463871</v>
      </c>
      <c r="D23" s="24">
        <f t="shared" si="1"/>
        <v>234908884</v>
      </c>
      <c r="E23" s="24">
        <v>177519408</v>
      </c>
      <c r="F23" s="27">
        <v>173854175</v>
      </c>
      <c r="G23" s="26">
        <f t="shared" si="0"/>
        <v>57389476</v>
      </c>
    </row>
    <row r="24" spans="1:7" s="2" customFormat="1" ht="12.75" x14ac:dyDescent="0.2">
      <c r="A24" s="23" t="s">
        <v>28</v>
      </c>
      <c r="B24" s="24">
        <v>237888887</v>
      </c>
      <c r="C24" s="28">
        <v>118825861</v>
      </c>
      <c r="D24" s="24">
        <f t="shared" si="1"/>
        <v>356714748</v>
      </c>
      <c r="E24" s="29">
        <v>253211392</v>
      </c>
      <c r="F24" s="29">
        <v>246306890</v>
      </c>
      <c r="G24" s="26">
        <f t="shared" si="0"/>
        <v>103503356</v>
      </c>
    </row>
    <row r="25" spans="1:7" s="2" customFormat="1" ht="12.75" x14ac:dyDescent="0.2">
      <c r="A25" s="23" t="s">
        <v>29</v>
      </c>
      <c r="B25" s="24">
        <v>134242104</v>
      </c>
      <c r="C25" s="25">
        <v>26233227</v>
      </c>
      <c r="D25" s="24">
        <f t="shared" si="1"/>
        <v>160475331</v>
      </c>
      <c r="E25" s="24">
        <v>110177348</v>
      </c>
      <c r="F25" s="27">
        <v>110171771</v>
      </c>
      <c r="G25" s="26">
        <f t="shared" si="0"/>
        <v>50297983</v>
      </c>
    </row>
    <row r="26" spans="1:7" s="2" customFormat="1" ht="12.75" x14ac:dyDescent="0.2">
      <c r="A26" s="23" t="s">
        <v>30</v>
      </c>
      <c r="B26" s="24">
        <v>23174872</v>
      </c>
      <c r="C26" s="25">
        <v>1031654</v>
      </c>
      <c r="D26" s="24">
        <f t="shared" si="1"/>
        <v>24206526</v>
      </c>
      <c r="E26" s="24">
        <v>18055119</v>
      </c>
      <c r="F26" s="25">
        <v>17877013</v>
      </c>
      <c r="G26" s="26">
        <f t="shared" si="0"/>
        <v>6151407</v>
      </c>
    </row>
    <row r="27" spans="1:7" s="30" customFormat="1" ht="12.75" x14ac:dyDescent="0.2">
      <c r="A27" s="23" t="s">
        <v>31</v>
      </c>
      <c r="B27" s="24">
        <f>SUM(B28:B29)</f>
        <v>32542082147</v>
      </c>
      <c r="C27" s="24">
        <f t="shared" ref="C27:F27" si="2">SUM(C28:C29)</f>
        <v>1605819350</v>
      </c>
      <c r="D27" s="24">
        <f t="shared" si="1"/>
        <v>34147901497</v>
      </c>
      <c r="E27" s="24">
        <f t="shared" si="2"/>
        <v>21982995949</v>
      </c>
      <c r="F27" s="24">
        <f t="shared" si="2"/>
        <v>21738011835</v>
      </c>
      <c r="G27" s="26">
        <f t="shared" si="0"/>
        <v>12164905548</v>
      </c>
    </row>
    <row r="28" spans="1:7" s="30" customFormat="1" ht="12" x14ac:dyDescent="0.2">
      <c r="A28" s="31" t="s">
        <v>32</v>
      </c>
      <c r="B28" s="32">
        <v>12248680812</v>
      </c>
      <c r="C28" s="33">
        <v>1481633978</v>
      </c>
      <c r="D28" s="34">
        <f t="shared" si="1"/>
        <v>13730314790</v>
      </c>
      <c r="E28" s="32">
        <v>9363176949</v>
      </c>
      <c r="F28" s="35">
        <v>9119091498</v>
      </c>
      <c r="G28" s="36">
        <f t="shared" si="0"/>
        <v>4367137841</v>
      </c>
    </row>
    <row r="29" spans="1:7" s="30" customFormat="1" ht="12" x14ac:dyDescent="0.2">
      <c r="A29" s="31" t="s">
        <v>33</v>
      </c>
      <c r="B29" s="32">
        <v>20293401335</v>
      </c>
      <c r="C29" s="33">
        <v>124185372</v>
      </c>
      <c r="D29" s="34">
        <f t="shared" si="1"/>
        <v>20417586707</v>
      </c>
      <c r="E29" s="32">
        <v>12619819000</v>
      </c>
      <c r="F29" s="35">
        <v>12618920337</v>
      </c>
      <c r="G29" s="36">
        <f t="shared" si="0"/>
        <v>7797767707</v>
      </c>
    </row>
    <row r="30" spans="1:7" s="2" customFormat="1" ht="12.75" x14ac:dyDescent="0.2">
      <c r="A30" s="23" t="s">
        <v>34</v>
      </c>
      <c r="B30" s="24">
        <v>2788728743</v>
      </c>
      <c r="C30" s="25">
        <v>1161725268</v>
      </c>
      <c r="D30" s="24">
        <f t="shared" si="1"/>
        <v>3950454011</v>
      </c>
      <c r="E30" s="24">
        <v>2475499140</v>
      </c>
      <c r="F30" s="27">
        <v>2475499140</v>
      </c>
      <c r="G30" s="26">
        <f t="shared" si="0"/>
        <v>1474954871</v>
      </c>
    </row>
    <row r="31" spans="1:7" s="2" customFormat="1" ht="12.75" x14ac:dyDescent="0.2">
      <c r="A31" s="23" t="s">
        <v>35</v>
      </c>
      <c r="B31" s="24">
        <v>46815780</v>
      </c>
      <c r="C31" s="25">
        <v>8874835</v>
      </c>
      <c r="D31" s="24">
        <f t="shared" si="1"/>
        <v>55690615</v>
      </c>
      <c r="E31" s="24">
        <v>31598164</v>
      </c>
      <c r="F31" s="27">
        <v>29880079</v>
      </c>
      <c r="G31" s="26">
        <f t="shared" si="0"/>
        <v>24092451</v>
      </c>
    </row>
    <row r="32" spans="1:7" s="2" customFormat="1" ht="12.75" x14ac:dyDescent="0.2">
      <c r="A32" s="23" t="s">
        <v>36</v>
      </c>
      <c r="B32" s="24">
        <v>4409737</v>
      </c>
      <c r="C32" s="25">
        <v>16908862</v>
      </c>
      <c r="D32" s="24">
        <f t="shared" si="1"/>
        <v>21318599</v>
      </c>
      <c r="E32" s="24">
        <v>5093849</v>
      </c>
      <c r="F32" s="25">
        <v>5089624</v>
      </c>
      <c r="G32" s="26">
        <f t="shared" si="0"/>
        <v>16224750</v>
      </c>
    </row>
    <row r="33" spans="1:9" s="2" customFormat="1" ht="12.75" x14ac:dyDescent="0.2">
      <c r="A33" s="23" t="s">
        <v>37</v>
      </c>
      <c r="B33" s="24">
        <v>31696857</v>
      </c>
      <c r="C33" s="25">
        <v>1203258</v>
      </c>
      <c r="D33" s="24">
        <f t="shared" si="1"/>
        <v>32900115</v>
      </c>
      <c r="E33" s="24">
        <v>21306869</v>
      </c>
      <c r="F33" s="27">
        <v>21306824</v>
      </c>
      <c r="G33" s="26">
        <f t="shared" si="0"/>
        <v>11593246</v>
      </c>
    </row>
    <row r="34" spans="1:9" s="2" customFormat="1" ht="25.5" x14ac:dyDescent="0.2">
      <c r="A34" s="23" t="s">
        <v>38</v>
      </c>
      <c r="B34" s="24">
        <v>42768662</v>
      </c>
      <c r="C34" s="28">
        <v>5547827</v>
      </c>
      <c r="D34" s="24">
        <f t="shared" si="1"/>
        <v>48316489</v>
      </c>
      <c r="E34" s="29">
        <v>30703473</v>
      </c>
      <c r="F34" s="28">
        <v>30701303</v>
      </c>
      <c r="G34" s="26">
        <f>D34-E34</f>
        <v>17613016</v>
      </c>
    </row>
    <row r="35" spans="1:9" s="2" customFormat="1" ht="12.75" x14ac:dyDescent="0.2">
      <c r="A35" s="23" t="s">
        <v>39</v>
      </c>
      <c r="B35" s="24">
        <v>6523762</v>
      </c>
      <c r="C35" s="28">
        <v>634964</v>
      </c>
      <c r="D35" s="24">
        <f t="shared" si="1"/>
        <v>7158726</v>
      </c>
      <c r="E35" s="29">
        <v>4891102</v>
      </c>
      <c r="F35" s="37">
        <v>4873816</v>
      </c>
      <c r="G35" s="26">
        <f>D35-E35</f>
        <v>2267624</v>
      </c>
    </row>
    <row r="36" spans="1:9" s="2" customFormat="1" ht="12.75" x14ac:dyDescent="0.2">
      <c r="A36" s="23" t="s">
        <v>40</v>
      </c>
      <c r="B36" s="24">
        <v>22891616</v>
      </c>
      <c r="C36" s="28">
        <v>-128021</v>
      </c>
      <c r="D36" s="24">
        <f t="shared" si="1"/>
        <v>22763595</v>
      </c>
      <c r="E36" s="29">
        <v>14839011</v>
      </c>
      <c r="F36" s="37">
        <v>14121062</v>
      </c>
      <c r="G36" s="26">
        <f>D36-E36</f>
        <v>7924584</v>
      </c>
    </row>
    <row r="37" spans="1:9" s="2" customFormat="1" ht="12.75" x14ac:dyDescent="0.2">
      <c r="A37" s="23" t="s">
        <v>41</v>
      </c>
      <c r="B37" s="24">
        <v>11554983</v>
      </c>
      <c r="C37" s="25">
        <v>438145</v>
      </c>
      <c r="D37" s="24">
        <f t="shared" si="1"/>
        <v>11993128</v>
      </c>
      <c r="E37" s="24">
        <v>7845487</v>
      </c>
      <c r="F37" s="27">
        <v>7845487</v>
      </c>
      <c r="G37" s="26">
        <f t="shared" si="0"/>
        <v>4147641</v>
      </c>
    </row>
    <row r="38" spans="1:9" s="2" customFormat="1" ht="25.5" x14ac:dyDescent="0.2">
      <c r="A38" s="23" t="s">
        <v>42</v>
      </c>
      <c r="B38" s="24">
        <v>6598824</v>
      </c>
      <c r="C38" s="25">
        <v>1606214</v>
      </c>
      <c r="D38" s="24">
        <f t="shared" si="1"/>
        <v>8205038</v>
      </c>
      <c r="E38" s="24">
        <v>5879707</v>
      </c>
      <c r="F38" s="25">
        <v>5846145</v>
      </c>
      <c r="G38" s="26">
        <f t="shared" si="0"/>
        <v>2325331</v>
      </c>
    </row>
    <row r="39" spans="1:9" s="2" customFormat="1" ht="12.75" x14ac:dyDescent="0.2">
      <c r="A39" s="23" t="s">
        <v>43</v>
      </c>
      <c r="B39" s="24">
        <v>5708566</v>
      </c>
      <c r="C39" s="25">
        <v>161123</v>
      </c>
      <c r="D39" s="24">
        <f t="shared" si="1"/>
        <v>5869689</v>
      </c>
      <c r="E39" s="24">
        <v>3994126</v>
      </c>
      <c r="F39" s="25">
        <v>3994126</v>
      </c>
      <c r="G39" s="26">
        <f t="shared" si="0"/>
        <v>1875563</v>
      </c>
    </row>
    <row r="40" spans="1:9" s="2" customFormat="1" ht="12.75" x14ac:dyDescent="0.2">
      <c r="A40" s="23" t="s">
        <v>44</v>
      </c>
      <c r="B40" s="24">
        <v>31141162</v>
      </c>
      <c r="C40" s="25">
        <v>23677055</v>
      </c>
      <c r="D40" s="24">
        <f t="shared" si="1"/>
        <v>54818217</v>
      </c>
      <c r="E40" s="24">
        <v>44597353</v>
      </c>
      <c r="F40" s="27">
        <v>42760734</v>
      </c>
      <c r="G40" s="26">
        <f t="shared" si="0"/>
        <v>10220864</v>
      </c>
    </row>
    <row r="41" spans="1:9" s="2" customFormat="1" ht="12.75" x14ac:dyDescent="0.2">
      <c r="A41" s="23" t="s">
        <v>45</v>
      </c>
      <c r="B41" s="24">
        <v>0</v>
      </c>
      <c r="C41" s="25">
        <v>1170994</v>
      </c>
      <c r="D41" s="24">
        <f t="shared" si="1"/>
        <v>1170994</v>
      </c>
      <c r="E41" s="24">
        <v>1170994</v>
      </c>
      <c r="F41" s="27">
        <v>1170994</v>
      </c>
      <c r="G41" s="26">
        <f t="shared" si="0"/>
        <v>0</v>
      </c>
    </row>
    <row r="42" spans="1:9" s="2" customFormat="1" ht="12.75" x14ac:dyDescent="0.2">
      <c r="A42" s="23" t="s">
        <v>46</v>
      </c>
      <c r="B42" s="24">
        <v>2953344</v>
      </c>
      <c r="C42" s="28">
        <v>0</v>
      </c>
      <c r="D42" s="24">
        <f t="shared" si="1"/>
        <v>2953344</v>
      </c>
      <c r="E42" s="24">
        <v>1949125</v>
      </c>
      <c r="F42" s="24">
        <v>1749125</v>
      </c>
      <c r="G42" s="26">
        <f>D42-E42</f>
        <v>1004219</v>
      </c>
    </row>
    <row r="43" spans="1:9" s="2" customFormat="1" ht="12.75" x14ac:dyDescent="0.2">
      <c r="A43" s="23" t="s">
        <v>47</v>
      </c>
      <c r="B43" s="24">
        <v>1797856380</v>
      </c>
      <c r="C43" s="28">
        <v>0</v>
      </c>
      <c r="D43" s="24">
        <f t="shared" si="1"/>
        <v>1797856380</v>
      </c>
      <c r="E43" s="29">
        <v>1584379974</v>
      </c>
      <c r="F43" s="29">
        <v>1584379974</v>
      </c>
      <c r="G43" s="26">
        <f>D43-E43</f>
        <v>213476406</v>
      </c>
    </row>
    <row r="44" spans="1:9" s="2" customFormat="1" ht="12.75" x14ac:dyDescent="0.2">
      <c r="A44" s="23" t="s">
        <v>48</v>
      </c>
      <c r="B44" s="24">
        <v>1415845804</v>
      </c>
      <c r="C44" s="28">
        <v>2884043900</v>
      </c>
      <c r="D44" s="24">
        <f t="shared" si="1"/>
        <v>4299889704</v>
      </c>
      <c r="E44" s="29">
        <v>4299889704</v>
      </c>
      <c r="F44" s="37">
        <v>4299889704</v>
      </c>
      <c r="G44" s="26">
        <f>D44-E44</f>
        <v>0</v>
      </c>
    </row>
    <row r="45" spans="1:9" s="2" customFormat="1" ht="12.75" x14ac:dyDescent="0.2">
      <c r="A45" s="23" t="s">
        <v>49</v>
      </c>
      <c r="B45" s="24">
        <v>26499519123</v>
      </c>
      <c r="C45" s="28">
        <v>3232793056</v>
      </c>
      <c r="D45" s="24">
        <f t="shared" si="1"/>
        <v>29732312179</v>
      </c>
      <c r="E45" s="29">
        <v>25284619450</v>
      </c>
      <c r="F45" s="37">
        <v>25177236914</v>
      </c>
      <c r="G45" s="26">
        <f>D45-E45</f>
        <v>4447692729</v>
      </c>
    </row>
    <row r="46" spans="1:9" s="2" customFormat="1" ht="12.75" x14ac:dyDescent="0.2">
      <c r="A46" s="23" t="s">
        <v>50</v>
      </c>
      <c r="B46" s="24">
        <v>9613818887</v>
      </c>
      <c r="C46" s="25">
        <v>-2614272020</v>
      </c>
      <c r="D46" s="24">
        <f t="shared" si="1"/>
        <v>6999546867</v>
      </c>
      <c r="E46" s="24">
        <v>0</v>
      </c>
      <c r="F46" s="24">
        <v>0</v>
      </c>
      <c r="G46" s="26">
        <f t="shared" si="0"/>
        <v>6999546867</v>
      </c>
    </row>
    <row r="47" spans="1:9" s="22" customFormat="1" ht="15.95" customHeight="1" x14ac:dyDescent="0.2">
      <c r="A47" s="19" t="s">
        <v>51</v>
      </c>
      <c r="B47" s="20">
        <f>SUM(B48:B49)</f>
        <v>517307114</v>
      </c>
      <c r="C47" s="20">
        <f>SUM(C48:C49)</f>
        <v>68695012</v>
      </c>
      <c r="D47" s="20">
        <f t="shared" ref="D47:F47" si="3">SUM(D48:D49)</f>
        <v>586002126</v>
      </c>
      <c r="E47" s="20">
        <f t="shared" si="3"/>
        <v>392880436</v>
      </c>
      <c r="F47" s="20">
        <f t="shared" si="3"/>
        <v>386164415</v>
      </c>
      <c r="G47" s="21">
        <f>D47-E47</f>
        <v>193121690</v>
      </c>
      <c r="I47" s="18"/>
    </row>
    <row r="48" spans="1:9" s="22" customFormat="1" ht="12.75" x14ac:dyDescent="0.2">
      <c r="A48" s="23" t="s">
        <v>52</v>
      </c>
      <c r="B48" s="24">
        <v>289092101</v>
      </c>
      <c r="C48" s="25">
        <v>50240506</v>
      </c>
      <c r="D48" s="24">
        <f t="shared" si="1"/>
        <v>339332607</v>
      </c>
      <c r="E48" s="38">
        <v>240288163</v>
      </c>
      <c r="F48" s="27">
        <v>235293349</v>
      </c>
      <c r="G48" s="26">
        <f t="shared" si="0"/>
        <v>99044444</v>
      </c>
    </row>
    <row r="49" spans="1:9" s="22" customFormat="1" ht="12.75" x14ac:dyDescent="0.2">
      <c r="A49" s="23" t="s">
        <v>53</v>
      </c>
      <c r="B49" s="24">
        <v>228215013</v>
      </c>
      <c r="C49" s="25">
        <v>18454506</v>
      </c>
      <c r="D49" s="24">
        <f t="shared" si="1"/>
        <v>246669519</v>
      </c>
      <c r="E49" s="38">
        <v>152592273</v>
      </c>
      <c r="F49" s="27">
        <v>150871066</v>
      </c>
      <c r="G49" s="26">
        <f t="shared" si="0"/>
        <v>94077246</v>
      </c>
    </row>
    <row r="50" spans="1:9" s="22" customFormat="1" ht="15.95" customHeight="1" x14ac:dyDescent="0.2">
      <c r="A50" s="19" t="s">
        <v>54</v>
      </c>
      <c r="B50" s="20">
        <f>SUM(B51:B52)</f>
        <v>1199267022</v>
      </c>
      <c r="C50" s="20">
        <f>SUM(C51:C52)</f>
        <v>67340060</v>
      </c>
      <c r="D50" s="20">
        <f>SUM(D51:D52)</f>
        <v>1266607082</v>
      </c>
      <c r="E50" s="20">
        <f>SUM(E51:E52)</f>
        <v>807745698</v>
      </c>
      <c r="F50" s="20">
        <f>SUM(F51:F52)</f>
        <v>753813001</v>
      </c>
      <c r="G50" s="21">
        <f>D50-E50</f>
        <v>458861384</v>
      </c>
      <c r="I50" s="18"/>
    </row>
    <row r="51" spans="1:9" s="22" customFormat="1" ht="12.75" x14ac:dyDescent="0.2">
      <c r="A51" s="23" t="s">
        <v>55</v>
      </c>
      <c r="B51" s="24">
        <v>1147957699</v>
      </c>
      <c r="C51" s="25">
        <v>65726005</v>
      </c>
      <c r="D51" s="24">
        <f t="shared" si="1"/>
        <v>1213683704</v>
      </c>
      <c r="E51" s="38">
        <v>773278254</v>
      </c>
      <c r="F51" s="27">
        <v>721032678</v>
      </c>
      <c r="G51" s="26">
        <f t="shared" si="0"/>
        <v>440405450</v>
      </c>
    </row>
    <row r="52" spans="1:9" s="22" customFormat="1" ht="12.75" x14ac:dyDescent="0.2">
      <c r="A52" s="23" t="s">
        <v>56</v>
      </c>
      <c r="B52" s="24">
        <v>51309323</v>
      </c>
      <c r="C52" s="25">
        <v>1614055</v>
      </c>
      <c r="D52" s="24">
        <f t="shared" si="1"/>
        <v>52923378</v>
      </c>
      <c r="E52" s="38">
        <v>34467444</v>
      </c>
      <c r="F52" s="27">
        <v>32780323</v>
      </c>
      <c r="G52" s="26">
        <f t="shared" si="0"/>
        <v>18455934</v>
      </c>
    </row>
    <row r="53" spans="1:9" s="22" customFormat="1" ht="15.95" customHeight="1" x14ac:dyDescent="0.2">
      <c r="A53" s="19" t="s">
        <v>57</v>
      </c>
      <c r="B53" s="20">
        <f>SUM(B54:B59)</f>
        <v>3535792340</v>
      </c>
      <c r="C53" s="20">
        <f>SUM(C54:C59)</f>
        <v>1282794276</v>
      </c>
      <c r="D53" s="20">
        <f>SUM(D54:D59)</f>
        <v>4818586616</v>
      </c>
      <c r="E53" s="20">
        <f>SUM(E54:E59)</f>
        <v>3297008453</v>
      </c>
      <c r="F53" s="20">
        <f>SUM(F54:F59)</f>
        <v>3207194465</v>
      </c>
      <c r="G53" s="21">
        <f>D53-E53</f>
        <v>1521578163</v>
      </c>
      <c r="I53" s="18"/>
    </row>
    <row r="54" spans="1:9" s="2" customFormat="1" ht="12.75" x14ac:dyDescent="0.2">
      <c r="A54" s="23" t="s">
        <v>58</v>
      </c>
      <c r="B54" s="24">
        <v>300824389</v>
      </c>
      <c r="C54" s="25">
        <v>48048142</v>
      </c>
      <c r="D54" s="24">
        <f t="shared" si="1"/>
        <v>348872531</v>
      </c>
      <c r="E54" s="24">
        <v>231342089</v>
      </c>
      <c r="F54" s="27">
        <v>216367987</v>
      </c>
      <c r="G54" s="26">
        <f t="shared" si="0"/>
        <v>117530442</v>
      </c>
    </row>
    <row r="55" spans="1:9" s="22" customFormat="1" ht="12.75" x14ac:dyDescent="0.2">
      <c r="A55" s="23" t="s">
        <v>59</v>
      </c>
      <c r="B55" s="24">
        <v>52396820</v>
      </c>
      <c r="C55" s="25">
        <v>1391123</v>
      </c>
      <c r="D55" s="24">
        <f t="shared" si="1"/>
        <v>53787943</v>
      </c>
      <c r="E55" s="24">
        <v>35706022</v>
      </c>
      <c r="F55" s="27">
        <v>34072886</v>
      </c>
      <c r="G55" s="26">
        <f t="shared" si="0"/>
        <v>18081921</v>
      </c>
    </row>
    <row r="56" spans="1:9" s="2" customFormat="1" ht="12.75" x14ac:dyDescent="0.2">
      <c r="A56" s="23" t="s">
        <v>60</v>
      </c>
      <c r="B56" s="24">
        <v>1366457866</v>
      </c>
      <c r="C56" s="25">
        <v>199569029</v>
      </c>
      <c r="D56" s="24">
        <f t="shared" si="1"/>
        <v>1566026895</v>
      </c>
      <c r="E56" s="24">
        <v>960148214</v>
      </c>
      <c r="F56" s="27">
        <v>887938767</v>
      </c>
      <c r="G56" s="26">
        <f t="shared" si="0"/>
        <v>605878681</v>
      </c>
    </row>
    <row r="57" spans="1:9" s="2" customFormat="1" ht="12.75" x14ac:dyDescent="0.2">
      <c r="A57" s="23" t="s">
        <v>61</v>
      </c>
      <c r="B57" s="24">
        <v>35368446</v>
      </c>
      <c r="C57" s="25">
        <v>17700451</v>
      </c>
      <c r="D57" s="24">
        <f t="shared" si="1"/>
        <v>53068897</v>
      </c>
      <c r="E57" s="24">
        <v>33685299</v>
      </c>
      <c r="F57" s="27">
        <v>32819814</v>
      </c>
      <c r="G57" s="26">
        <f t="shared" si="0"/>
        <v>19383598</v>
      </c>
    </row>
    <row r="58" spans="1:9" s="2" customFormat="1" ht="25.5" x14ac:dyDescent="0.2">
      <c r="A58" s="23" t="s">
        <v>62</v>
      </c>
      <c r="B58" s="24">
        <v>13283796</v>
      </c>
      <c r="C58" s="25">
        <v>3212358</v>
      </c>
      <c r="D58" s="24">
        <f t="shared" si="1"/>
        <v>16496154</v>
      </c>
      <c r="E58" s="24">
        <v>11660552</v>
      </c>
      <c r="F58" s="24">
        <v>11528734</v>
      </c>
      <c r="G58" s="26">
        <f>D58-E58</f>
        <v>4835602</v>
      </c>
    </row>
    <row r="59" spans="1:9" s="2" customFormat="1" ht="12.75" x14ac:dyDescent="0.2">
      <c r="A59" s="39" t="s">
        <v>63</v>
      </c>
      <c r="B59" s="40">
        <v>1767461023</v>
      </c>
      <c r="C59" s="41">
        <v>1012873173</v>
      </c>
      <c r="D59" s="40">
        <f t="shared" si="1"/>
        <v>2780334196</v>
      </c>
      <c r="E59" s="40">
        <v>2024466277</v>
      </c>
      <c r="F59" s="42">
        <v>2024466277</v>
      </c>
      <c r="G59" s="43">
        <f t="shared" ref="G59" si="4">D59-E59</f>
        <v>755867919</v>
      </c>
    </row>
    <row r="60" spans="1:9" s="2" customFormat="1" ht="12.75" x14ac:dyDescent="0.2">
      <c r="A60" s="44" t="s">
        <v>64</v>
      </c>
      <c r="B60" s="45"/>
    </row>
    <row r="67" spans="1:7" x14ac:dyDescent="0.25">
      <c r="A67" s="46"/>
      <c r="B67" s="47"/>
      <c r="C67" s="47"/>
      <c r="D67" s="47"/>
      <c r="E67" s="47"/>
      <c r="F67" s="47"/>
    </row>
    <row r="68" spans="1:7" x14ac:dyDescent="0.25">
      <c r="A68" s="46"/>
      <c r="B68" s="47"/>
      <c r="C68" s="47"/>
      <c r="D68" s="47"/>
      <c r="E68" s="47"/>
      <c r="F68" s="47"/>
    </row>
    <row r="69" spans="1:7" x14ac:dyDescent="0.25">
      <c r="A69" s="46"/>
      <c r="B69" s="47"/>
      <c r="C69" s="47"/>
      <c r="D69" s="47"/>
      <c r="E69" s="47"/>
      <c r="F69" s="47"/>
    </row>
    <row r="70" spans="1:7" s="49" customFormat="1" x14ac:dyDescent="0.25">
      <c r="A70" s="48"/>
      <c r="B70" s="18"/>
      <c r="C70" s="18"/>
      <c r="D70" s="18"/>
      <c r="E70" s="18"/>
      <c r="F70" s="18"/>
      <c r="G70" s="22"/>
    </row>
    <row r="71" spans="1:7" x14ac:dyDescent="0.25">
      <c r="B71" s="50"/>
      <c r="C71" s="50"/>
      <c r="D71" s="50"/>
      <c r="E71" s="50"/>
      <c r="F71" s="50"/>
      <c r="G71" s="50"/>
    </row>
    <row r="72" spans="1:7" s="54" customFormat="1" x14ac:dyDescent="0.25">
      <c r="A72" s="51"/>
      <c r="B72" s="52"/>
      <c r="C72" s="52"/>
      <c r="D72" s="52"/>
      <c r="E72" s="52"/>
      <c r="F72" s="52"/>
      <c r="G72" s="53"/>
    </row>
    <row r="73" spans="1:7" s="49" customFormat="1" x14ac:dyDescent="0.25">
      <c r="A73" s="22"/>
      <c r="B73" s="18"/>
      <c r="C73" s="18"/>
      <c r="D73" s="18"/>
      <c r="E73" s="18"/>
      <c r="F73" s="18"/>
      <c r="G73" s="18"/>
    </row>
    <row r="74" spans="1:7" x14ac:dyDescent="0.25">
      <c r="A74" s="46"/>
      <c r="B74" s="55"/>
      <c r="C74" s="55"/>
      <c r="D74" s="55"/>
      <c r="E74" s="55"/>
      <c r="F74" s="55"/>
      <c r="G74" s="55"/>
    </row>
    <row r="75" spans="1:7" x14ac:dyDescent="0.25">
      <c r="A75" s="46"/>
      <c r="B75" s="55"/>
      <c r="C75" s="55"/>
      <c r="D75" s="55"/>
      <c r="E75" s="55"/>
      <c r="F75" s="55"/>
      <c r="G75" s="55"/>
    </row>
    <row r="76" spans="1:7" x14ac:dyDescent="0.25">
      <c r="A76" s="46"/>
      <c r="B76" s="55"/>
      <c r="C76" s="55"/>
      <c r="D76" s="55"/>
      <c r="E76" s="55"/>
      <c r="F76" s="55"/>
      <c r="G76" s="55"/>
    </row>
    <row r="77" spans="1:7" x14ac:dyDescent="0.25">
      <c r="A77" s="46"/>
      <c r="B77" s="55"/>
      <c r="C77" s="55"/>
      <c r="D77" s="55"/>
      <c r="E77" s="55"/>
      <c r="F77" s="55"/>
      <c r="G77" s="55"/>
    </row>
    <row r="78" spans="1:7" s="49" customFormat="1" x14ac:dyDescent="0.25">
      <c r="A78" s="22"/>
      <c r="B78" s="18"/>
      <c r="C78" s="18"/>
      <c r="D78" s="18"/>
      <c r="E78" s="18"/>
      <c r="F78" s="18"/>
      <c r="G78" s="18"/>
    </row>
    <row r="79" spans="1:7" s="49" customFormat="1" x14ac:dyDescent="0.25">
      <c r="A79" s="22"/>
      <c r="B79" s="18"/>
      <c r="C79" s="18"/>
      <c r="D79" s="18"/>
      <c r="E79" s="18"/>
      <c r="F79" s="18"/>
      <c r="G79" s="18"/>
    </row>
    <row r="80" spans="1:7" s="58" customFormat="1" x14ac:dyDescent="0.25">
      <c r="A80" s="56"/>
      <c r="B80" s="57"/>
      <c r="C80" s="57"/>
      <c r="D80" s="57"/>
      <c r="E80" s="57"/>
      <c r="F80" s="57"/>
      <c r="G80" s="57"/>
    </row>
  </sheetData>
  <mergeCells count="10">
    <mergeCell ref="A7:A9"/>
    <mergeCell ref="B7:F7"/>
    <mergeCell ref="G7:G8"/>
    <mergeCell ref="B71:G71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2023-10-26T15:59:48Z</dcterms:created>
  <dcterms:modified xsi:type="dcterms:W3CDTF">2023-10-26T15:59:48Z</dcterms:modified>
</cp:coreProperties>
</file>