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3AF68BE-B1EA-4E6E-9C92-3969C9013FBE}" xr6:coauthVersionLast="40" xr6:coauthVersionMax="40" xr10:uidLastSave="{00000000-0000-0000-0000-000000000000}"/>
  <bookViews>
    <workbookView xWindow="0" yWindow="0" windowWidth="20490" windowHeight="7545" xr2:uid="{A21C4FD7-05C8-4598-A4F9-F0EE070E7873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91" i="1"/>
  <c r="E91" i="1"/>
  <c r="E90" i="1"/>
  <c r="H90" i="1" s="1"/>
  <c r="E89" i="1"/>
  <c r="H89" i="1" s="1"/>
  <c r="H88" i="1"/>
  <c r="E88" i="1"/>
  <c r="E87" i="1"/>
  <c r="H87" i="1" s="1"/>
  <c r="E86" i="1"/>
  <c r="H86" i="1" s="1"/>
  <c r="G85" i="1"/>
  <c r="F85" i="1"/>
  <c r="D85" i="1"/>
  <c r="C85" i="1"/>
  <c r="H83" i="1"/>
  <c r="E83" i="1"/>
  <c r="E82" i="1"/>
  <c r="H82" i="1" s="1"/>
  <c r="E81" i="1"/>
  <c r="H81" i="1" s="1"/>
  <c r="G80" i="1"/>
  <c r="F80" i="1"/>
  <c r="D80" i="1"/>
  <c r="C80" i="1"/>
  <c r="H78" i="1"/>
  <c r="E78" i="1"/>
  <c r="E77" i="1"/>
  <c r="H77" i="1" s="1"/>
  <c r="E76" i="1"/>
  <c r="H76" i="1" s="1"/>
  <c r="E75" i="1"/>
  <c r="E74" i="1"/>
  <c r="E73" i="1"/>
  <c r="E72" i="1"/>
  <c r="E71" i="1" s="1"/>
  <c r="H71" i="1" s="1"/>
  <c r="G71" i="1"/>
  <c r="F71" i="1"/>
  <c r="D71" i="1"/>
  <c r="C71" i="1"/>
  <c r="E69" i="1"/>
  <c r="H69" i="1" s="1"/>
  <c r="H68" i="1"/>
  <c r="E68" i="1"/>
  <c r="E67" i="1"/>
  <c r="E66" i="1" s="1"/>
  <c r="H66" i="1" s="1"/>
  <c r="G66" i="1"/>
  <c r="F66" i="1"/>
  <c r="D66" i="1"/>
  <c r="C66" i="1"/>
  <c r="E64" i="1"/>
  <c r="H64" i="1" s="1"/>
  <c r="H63" i="1"/>
  <c r="E63" i="1"/>
  <c r="E62" i="1"/>
  <c r="H62" i="1" s="1"/>
  <c r="E61" i="1"/>
  <c r="H61" i="1" s="1"/>
  <c r="H60" i="1"/>
  <c r="E60" i="1"/>
  <c r="E59" i="1"/>
  <c r="H59" i="1" s="1"/>
  <c r="E58" i="1"/>
  <c r="H58" i="1" s="1"/>
  <c r="H57" i="1"/>
  <c r="E57" i="1"/>
  <c r="E56" i="1"/>
  <c r="E55" i="1" s="1"/>
  <c r="H55" i="1" s="1"/>
  <c r="G55" i="1"/>
  <c r="G11" i="1" s="1"/>
  <c r="F55" i="1"/>
  <c r="F11" i="1" s="1"/>
  <c r="D55" i="1"/>
  <c r="C55" i="1"/>
  <c r="E53" i="1"/>
  <c r="E52" i="1"/>
  <c r="E51" i="1"/>
  <c r="H50" i="1"/>
  <c r="E50" i="1"/>
  <c r="E49" i="1"/>
  <c r="H49" i="1" s="1"/>
  <c r="E48" i="1"/>
  <c r="H48" i="1" s="1"/>
  <c r="H47" i="1"/>
  <c r="E47" i="1"/>
  <c r="E46" i="1"/>
  <c r="H46" i="1" s="1"/>
  <c r="E45" i="1"/>
  <c r="E44" i="1" s="1"/>
  <c r="H44" i="1" s="1"/>
  <c r="G44" i="1"/>
  <c r="F44" i="1"/>
  <c r="D44" i="1"/>
  <c r="C44" i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E33" i="1" s="1"/>
  <c r="H33" i="1" s="1"/>
  <c r="G33" i="1"/>
  <c r="F33" i="1"/>
  <c r="D33" i="1"/>
  <c r="C33" i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E22" i="1" s="1"/>
  <c r="G22" i="1"/>
  <c r="F22" i="1"/>
  <c r="D22" i="1"/>
  <c r="D11" i="1" s="1"/>
  <c r="C22" i="1"/>
  <c r="C1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H22" i="1" l="1"/>
  <c r="H23" i="1"/>
  <c r="H34" i="1"/>
  <c r="H45" i="1"/>
  <c r="E80" i="1"/>
  <c r="H80" i="1" s="1"/>
  <c r="E85" i="1"/>
  <c r="H85" i="1" s="1"/>
  <c r="H56" i="1"/>
  <c r="H67" i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<sst xmlns="http://schemas.openxmlformats.org/spreadsheetml/2006/main" count="90" uniqueCount="90">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</sst>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0" xfId="1" applyBorder="1" applyAlignment="1">
      <alignment vertical="top"/>
    </xf>
    <xf numFmtId="0" fontId="10" fillId="0" borderId="0" xfId="1" applyFont="1" applyBorder="1" applyAlignment="1">
      <alignment vertical="top"/>
    </xf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877DC20B-3D1A-40A3-B4CF-735929FE9C7B}"/>
    <cellStyle name="Normal 3_1. Ingreso Público" xfId="1" xr:uid="{DCD1D33A-6D0F-4E6B-8BE5-7535A47F9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D174E-3397-46F8-B202-B0B2BDC4B472}">
  <dimension ref="A1:T98"/>
  <sheetViews>
    <sheetView showGridLines="0" tabSelected="1" topLeftCell="A79" workbookViewId="0">
      <selection activeCell="B15" sqref="B15"/>
    </sheetView>
  </sheetViews>
  <sheetFormatPr baseColWidth="10" defaultRowHeight="15" x14ac:dyDescent="0.25"/>
  <cols>
    <col min="1" max="1" width="2.7109375" style="35" customWidth="1"/>
    <col min="2" max="2" width="47.85546875" style="35" customWidth="1"/>
    <col min="3" max="8" width="15.7109375" style="35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86440265679</v>
      </c>
      <c r="D11" s="21">
        <f>SUM(D13,D22,D33,D44,D55,D66,D71,D80,D85)</f>
        <v>9757732587</v>
      </c>
      <c r="E11" s="21">
        <f>SUM(E13,E22,E33,E44,E55,E66,E71,E80,E85)</f>
        <v>96197998266</v>
      </c>
      <c r="F11" s="21">
        <f>SUM(F13,F22,F33,F44,F55,F66,F71,F80,F85)</f>
        <v>64511461029</v>
      </c>
      <c r="G11" s="21">
        <f>SUM(G13,G22,G33,G44,G55,G66,G71,G80,G85)</f>
        <v>63928028160</v>
      </c>
      <c r="H11" s="21">
        <f>E11-F11</f>
        <v>31686537237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40910452046</v>
      </c>
      <c r="D13" s="24">
        <f t="shared" ref="D13:G13" si="0">SUM(D14:D20)</f>
        <v>-865817930</v>
      </c>
      <c r="E13" s="24">
        <f t="shared" si="0"/>
        <v>40044634116</v>
      </c>
      <c r="F13" s="24">
        <f t="shared" si="0"/>
        <v>25811416485</v>
      </c>
      <c r="G13" s="24">
        <f t="shared" si="0"/>
        <v>25530549877</v>
      </c>
      <c r="H13" s="24">
        <f>E13-F13</f>
        <v>14233217631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A14" s="27"/>
      <c r="B14" s="28" t="s">
        <v>18</v>
      </c>
      <c r="C14" s="29">
        <v>19378562830</v>
      </c>
      <c r="D14" s="29">
        <v>-1902214977</v>
      </c>
      <c r="E14" s="29">
        <f>C14+D14</f>
        <v>17476347853</v>
      </c>
      <c r="F14" s="29">
        <v>11762744162</v>
      </c>
      <c r="G14" s="29">
        <v>11603614763</v>
      </c>
      <c r="H14" s="29">
        <f>E14-F14</f>
        <v>5713603691</v>
      </c>
    </row>
    <row r="15" spans="1:20" s="22" customFormat="1" ht="12.75" customHeight="1" x14ac:dyDescent="0.25">
      <c r="A15" s="27"/>
      <c r="B15" s="28" t="s">
        <v>19</v>
      </c>
      <c r="C15" s="29">
        <v>193945641</v>
      </c>
      <c r="D15" s="29">
        <v>335040085</v>
      </c>
      <c r="E15" s="29">
        <f t="shared" ref="E15:E81" si="1">C15+D15</f>
        <v>528985726</v>
      </c>
      <c r="F15" s="29">
        <v>420424297</v>
      </c>
      <c r="G15" s="29">
        <v>417102902</v>
      </c>
      <c r="H15" s="29">
        <f t="shared" ref="H15:H20" si="2">E15-F15</f>
        <v>108561429</v>
      </c>
    </row>
    <row r="16" spans="1:20" s="22" customFormat="1" ht="12.75" customHeight="1" x14ac:dyDescent="0.25">
      <c r="A16" s="27"/>
      <c r="B16" s="28" t="s">
        <v>20</v>
      </c>
      <c r="C16" s="29">
        <v>7954088983</v>
      </c>
      <c r="D16" s="29">
        <v>91018321</v>
      </c>
      <c r="E16" s="29">
        <f t="shared" si="1"/>
        <v>8045107304</v>
      </c>
      <c r="F16" s="29">
        <v>3872005984</v>
      </c>
      <c r="G16" s="29">
        <v>3791798796</v>
      </c>
      <c r="H16" s="29">
        <f t="shared" si="2"/>
        <v>4173101320</v>
      </c>
    </row>
    <row r="17" spans="1:20" s="22" customFormat="1" ht="12.75" customHeight="1" x14ac:dyDescent="0.25">
      <c r="A17" s="27"/>
      <c r="B17" s="28" t="s">
        <v>21</v>
      </c>
      <c r="C17" s="29">
        <v>5021561182</v>
      </c>
      <c r="D17" s="29">
        <v>195900596</v>
      </c>
      <c r="E17" s="29">
        <f t="shared" si="1"/>
        <v>5217461778</v>
      </c>
      <c r="F17" s="29">
        <v>3475697733</v>
      </c>
      <c r="G17" s="29">
        <v>3463623444</v>
      </c>
      <c r="H17" s="29">
        <f t="shared" si="2"/>
        <v>1741764045</v>
      </c>
    </row>
    <row r="18" spans="1:20" s="22" customFormat="1" ht="12.75" customHeight="1" x14ac:dyDescent="0.25">
      <c r="A18" s="27"/>
      <c r="B18" s="28" t="s">
        <v>22</v>
      </c>
      <c r="C18" s="29">
        <v>4423096904</v>
      </c>
      <c r="D18" s="29">
        <v>317000514</v>
      </c>
      <c r="E18" s="29">
        <f t="shared" si="1"/>
        <v>4740097418</v>
      </c>
      <c r="F18" s="29">
        <v>3074600597</v>
      </c>
      <c r="G18" s="29">
        <v>3052946432</v>
      </c>
      <c r="H18" s="29">
        <f t="shared" si="2"/>
        <v>1665496821</v>
      </c>
    </row>
    <row r="19" spans="1:20" s="22" customFormat="1" ht="12.75" customHeight="1" x14ac:dyDescent="0.25">
      <c r="A19" s="27"/>
      <c r="B19" s="28" t="s">
        <v>23</v>
      </c>
      <c r="C19" s="29">
        <v>73101172</v>
      </c>
      <c r="D19" s="29">
        <v>-56917875</v>
      </c>
      <c r="E19" s="29">
        <f t="shared" si="1"/>
        <v>16183297</v>
      </c>
      <c r="F19" s="29">
        <v>0</v>
      </c>
      <c r="G19" s="29">
        <v>0</v>
      </c>
      <c r="H19" s="29">
        <f t="shared" si="2"/>
        <v>16183297</v>
      </c>
    </row>
    <row r="20" spans="1:20" s="22" customFormat="1" ht="12.75" customHeight="1" x14ac:dyDescent="0.25">
      <c r="A20" s="27"/>
      <c r="B20" s="28" t="s">
        <v>24</v>
      </c>
      <c r="C20" s="29">
        <v>3866095334</v>
      </c>
      <c r="D20" s="29">
        <v>154355406</v>
      </c>
      <c r="E20" s="29">
        <f t="shared" si="1"/>
        <v>4020450740</v>
      </c>
      <c r="F20" s="29">
        <v>3205943712</v>
      </c>
      <c r="G20" s="29">
        <v>3201463540</v>
      </c>
      <c r="H20" s="29">
        <f t="shared" si="2"/>
        <v>814507028</v>
      </c>
    </row>
    <row r="21" spans="1:20" s="19" customFormat="1" ht="3.75" customHeight="1" x14ac:dyDescent="0.25">
      <c r="A21" s="17"/>
      <c r="B21" s="17"/>
      <c r="C21" s="18"/>
      <c r="D21" s="18"/>
      <c r="E21" s="29"/>
      <c r="F21" s="18"/>
      <c r="G21" s="18"/>
      <c r="H21" s="18"/>
    </row>
    <row r="22" spans="1:20" s="25" customFormat="1" ht="14.25" customHeight="1" x14ac:dyDescent="0.25">
      <c r="A22" s="23" t="s">
        <v>25</v>
      </c>
      <c r="B22" s="23"/>
      <c r="C22" s="24">
        <f>SUM(C23:C31)</f>
        <v>818508244</v>
      </c>
      <c r="D22" s="24">
        <f t="shared" ref="D22:E22" si="3">SUM(D23:D31)</f>
        <v>1290894254</v>
      </c>
      <c r="E22" s="24">
        <f t="shared" si="3"/>
        <v>2109402498</v>
      </c>
      <c r="F22" s="24">
        <f>SUM(F23:F31)</f>
        <v>1056413263</v>
      </c>
      <c r="G22" s="24">
        <f>SUM(G23:G31)</f>
        <v>1044628926</v>
      </c>
      <c r="H22" s="24">
        <f>E22-F22</f>
        <v>1052989235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30"/>
      <c r="B23" s="31" t="s">
        <v>26</v>
      </c>
      <c r="C23" s="29">
        <v>201693141</v>
      </c>
      <c r="D23" s="29">
        <v>436555186</v>
      </c>
      <c r="E23" s="29">
        <f>C23+D23</f>
        <v>638248327</v>
      </c>
      <c r="F23" s="29">
        <v>126113477</v>
      </c>
      <c r="G23" s="29">
        <v>120337498</v>
      </c>
      <c r="H23" s="29">
        <f>E23-F23</f>
        <v>512134850</v>
      </c>
      <c r="N23" s="32"/>
      <c r="O23" s="32"/>
      <c r="P23" s="32"/>
      <c r="Q23" s="32"/>
      <c r="R23" s="32"/>
      <c r="S23" s="32"/>
    </row>
    <row r="24" spans="1:20" s="22" customFormat="1" ht="12.75" customHeight="1" x14ac:dyDescent="0.25">
      <c r="A24" s="27"/>
      <c r="B24" s="28" t="s">
        <v>27</v>
      </c>
      <c r="C24" s="29">
        <v>265328043</v>
      </c>
      <c r="D24" s="29">
        <v>666818846</v>
      </c>
      <c r="E24" s="29">
        <f t="shared" si="1"/>
        <v>932146889</v>
      </c>
      <c r="F24" s="29">
        <v>613680988</v>
      </c>
      <c r="G24" s="29">
        <v>612747591</v>
      </c>
      <c r="H24" s="29">
        <f t="shared" ref="H24:H31" si="4">E24-F24</f>
        <v>318465901</v>
      </c>
      <c r="S24" s="32"/>
    </row>
    <row r="25" spans="1:20" s="22" customFormat="1" ht="24" customHeight="1" x14ac:dyDescent="0.25">
      <c r="A25" s="27"/>
      <c r="B25" s="31" t="s">
        <v>28</v>
      </c>
      <c r="C25" s="29">
        <v>4509846</v>
      </c>
      <c r="D25" s="29">
        <v>189457</v>
      </c>
      <c r="E25" s="29">
        <f t="shared" si="1"/>
        <v>4699303</v>
      </c>
      <c r="F25" s="29">
        <v>4322875</v>
      </c>
      <c r="G25" s="29">
        <v>4322875</v>
      </c>
      <c r="H25" s="29">
        <f t="shared" si="4"/>
        <v>376428</v>
      </c>
    </row>
    <row r="26" spans="1:20" s="22" customFormat="1" ht="12.75" customHeight="1" x14ac:dyDescent="0.25">
      <c r="A26" s="27"/>
      <c r="B26" s="28" t="s">
        <v>29</v>
      </c>
      <c r="C26" s="29">
        <v>83403522</v>
      </c>
      <c r="D26" s="29">
        <v>6663895</v>
      </c>
      <c r="E26" s="29">
        <f t="shared" si="1"/>
        <v>90067417</v>
      </c>
      <c r="F26" s="29">
        <v>19875780</v>
      </c>
      <c r="G26" s="29">
        <v>19405968</v>
      </c>
      <c r="H26" s="29">
        <f t="shared" si="4"/>
        <v>70191637</v>
      </c>
    </row>
    <row r="27" spans="1:20" s="22" customFormat="1" ht="12.75" customHeight="1" x14ac:dyDescent="0.25">
      <c r="A27" s="27"/>
      <c r="B27" s="28" t="s">
        <v>30</v>
      </c>
      <c r="C27" s="29">
        <v>9978300</v>
      </c>
      <c r="D27" s="29">
        <v>4628882</v>
      </c>
      <c r="E27" s="29">
        <f t="shared" si="1"/>
        <v>14607182</v>
      </c>
      <c r="F27" s="29">
        <v>9787365</v>
      </c>
      <c r="G27" s="29">
        <v>9539588</v>
      </c>
      <c r="H27" s="29">
        <f t="shared" si="4"/>
        <v>4819817</v>
      </c>
    </row>
    <row r="28" spans="1:20" s="22" customFormat="1" ht="12.75" customHeight="1" x14ac:dyDescent="0.25">
      <c r="A28" s="27"/>
      <c r="B28" s="28" t="s">
        <v>31</v>
      </c>
      <c r="C28" s="29">
        <v>176983506</v>
      </c>
      <c r="D28" s="29">
        <v>107766127</v>
      </c>
      <c r="E28" s="29">
        <f t="shared" si="1"/>
        <v>284749633</v>
      </c>
      <c r="F28" s="29">
        <v>196592168</v>
      </c>
      <c r="G28" s="29">
        <v>192993682</v>
      </c>
      <c r="H28" s="29">
        <f t="shared" si="4"/>
        <v>88157465</v>
      </c>
    </row>
    <row r="29" spans="1:20" s="22" customFormat="1" ht="24" customHeight="1" x14ac:dyDescent="0.25">
      <c r="A29" s="27"/>
      <c r="B29" s="31" t="s">
        <v>32</v>
      </c>
      <c r="C29" s="29">
        <v>29168692</v>
      </c>
      <c r="D29" s="29">
        <v>2907087</v>
      </c>
      <c r="E29" s="29">
        <f t="shared" si="1"/>
        <v>32075779</v>
      </c>
      <c r="F29" s="29">
        <v>17574845</v>
      </c>
      <c r="G29" s="29">
        <v>17409919</v>
      </c>
      <c r="H29" s="29">
        <f t="shared" si="4"/>
        <v>14500934</v>
      </c>
    </row>
    <row r="30" spans="1:20" s="22" customFormat="1" ht="12.75" customHeight="1" x14ac:dyDescent="0.25">
      <c r="A30" s="27"/>
      <c r="B30" s="28" t="s">
        <v>33</v>
      </c>
      <c r="C30" s="29">
        <v>2489260</v>
      </c>
      <c r="D30" s="29">
        <v>15598261</v>
      </c>
      <c r="E30" s="29">
        <f t="shared" si="1"/>
        <v>18087521</v>
      </c>
      <c r="F30" s="29">
        <v>14727075</v>
      </c>
      <c r="G30" s="29">
        <v>14727075</v>
      </c>
      <c r="H30" s="29">
        <f t="shared" si="4"/>
        <v>3360446</v>
      </c>
    </row>
    <row r="31" spans="1:20" s="22" customFormat="1" ht="12.75" customHeight="1" x14ac:dyDescent="0.25">
      <c r="A31" s="27"/>
      <c r="B31" s="28" t="s">
        <v>34</v>
      </c>
      <c r="C31" s="29">
        <v>44953934</v>
      </c>
      <c r="D31" s="29">
        <v>49766513</v>
      </c>
      <c r="E31" s="29">
        <f t="shared" si="1"/>
        <v>94720447</v>
      </c>
      <c r="F31" s="29">
        <v>53738690</v>
      </c>
      <c r="G31" s="29">
        <v>53144730</v>
      </c>
      <c r="H31" s="29">
        <f t="shared" si="4"/>
        <v>40981757</v>
      </c>
    </row>
    <row r="32" spans="1:20" s="19" customFormat="1" ht="3.75" customHeight="1" x14ac:dyDescent="0.25">
      <c r="A32" s="17"/>
      <c r="B32" s="17"/>
      <c r="C32" s="18"/>
      <c r="D32" s="18"/>
      <c r="E32" s="29"/>
      <c r="F32" s="18"/>
      <c r="G32" s="18"/>
      <c r="H32" s="18"/>
    </row>
    <row r="33" spans="1:20" s="25" customFormat="1" ht="14.25" customHeight="1" x14ac:dyDescent="0.25">
      <c r="A33" s="23" t="s">
        <v>35</v>
      </c>
      <c r="B33" s="23"/>
      <c r="C33" s="24">
        <f>SUM(C34:C42)</f>
        <v>3134405888</v>
      </c>
      <c r="D33" s="24">
        <f t="shared" ref="D33:G33" si="5">SUM(D34:D42)</f>
        <v>1322286850</v>
      </c>
      <c r="E33" s="24">
        <f t="shared" si="5"/>
        <v>4456692738</v>
      </c>
      <c r="F33" s="24">
        <f t="shared" si="5"/>
        <v>2776223468</v>
      </c>
      <c r="G33" s="24">
        <f t="shared" si="5"/>
        <v>2652237472</v>
      </c>
      <c r="H33" s="24">
        <f>E33-F33</f>
        <v>1680469270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7"/>
      <c r="B34" s="28" t="s">
        <v>36</v>
      </c>
      <c r="C34" s="29">
        <v>957018565</v>
      </c>
      <c r="D34" s="29">
        <v>-480345266</v>
      </c>
      <c r="E34" s="29">
        <f t="shared" si="1"/>
        <v>476673299</v>
      </c>
      <c r="F34" s="29">
        <v>252515338</v>
      </c>
      <c r="G34" s="29">
        <v>250941679</v>
      </c>
      <c r="H34" s="29">
        <f>E34-F34</f>
        <v>224157961</v>
      </c>
    </row>
    <row r="35" spans="1:20" s="22" customFormat="1" ht="12.75" customHeight="1" x14ac:dyDescent="0.25">
      <c r="A35" s="27"/>
      <c r="B35" s="28" t="s">
        <v>37</v>
      </c>
      <c r="C35" s="29">
        <v>241488422</v>
      </c>
      <c r="D35" s="29">
        <v>87768320</v>
      </c>
      <c r="E35" s="29">
        <f t="shared" si="1"/>
        <v>329256742</v>
      </c>
      <c r="F35" s="29">
        <v>166049200</v>
      </c>
      <c r="G35" s="29">
        <v>162992233</v>
      </c>
      <c r="H35" s="29">
        <f t="shared" ref="H35:H42" si="6">E35-F35</f>
        <v>163207542</v>
      </c>
    </row>
    <row r="36" spans="1:20" s="22" customFormat="1" ht="24" customHeight="1" x14ac:dyDescent="0.25">
      <c r="A36" s="27"/>
      <c r="B36" s="31" t="s">
        <v>38</v>
      </c>
      <c r="C36" s="29">
        <v>320649914</v>
      </c>
      <c r="D36" s="29">
        <v>350652979</v>
      </c>
      <c r="E36" s="29">
        <f t="shared" si="1"/>
        <v>671302893</v>
      </c>
      <c r="F36" s="29">
        <v>376426003</v>
      </c>
      <c r="G36" s="29">
        <v>355403665</v>
      </c>
      <c r="H36" s="29">
        <f t="shared" si="6"/>
        <v>294876890</v>
      </c>
    </row>
    <row r="37" spans="1:20" s="22" customFormat="1" ht="12.75" customHeight="1" x14ac:dyDescent="0.25">
      <c r="A37" s="27"/>
      <c r="B37" s="28" t="s">
        <v>39</v>
      </c>
      <c r="C37" s="29">
        <v>68523560</v>
      </c>
      <c r="D37" s="29">
        <v>25362829</v>
      </c>
      <c r="E37" s="29">
        <f t="shared" si="1"/>
        <v>93886389</v>
      </c>
      <c r="F37" s="29">
        <v>54233346</v>
      </c>
      <c r="G37" s="29">
        <v>54044012</v>
      </c>
      <c r="H37" s="29">
        <f t="shared" si="6"/>
        <v>39653043</v>
      </c>
    </row>
    <row r="38" spans="1:20" s="22" customFormat="1" ht="24" customHeight="1" x14ac:dyDescent="0.25">
      <c r="A38" s="27"/>
      <c r="B38" s="31" t="s">
        <v>40</v>
      </c>
      <c r="C38" s="29">
        <v>158974068</v>
      </c>
      <c r="D38" s="29">
        <v>109658841</v>
      </c>
      <c r="E38" s="29">
        <f t="shared" si="1"/>
        <v>268632909</v>
      </c>
      <c r="F38" s="29">
        <v>94952198</v>
      </c>
      <c r="G38" s="29">
        <v>93484594</v>
      </c>
      <c r="H38" s="29">
        <f t="shared" si="6"/>
        <v>173680711</v>
      </c>
    </row>
    <row r="39" spans="1:20" s="22" customFormat="1" ht="12.75" customHeight="1" x14ac:dyDescent="0.25">
      <c r="A39" s="27"/>
      <c r="B39" s="28" t="s">
        <v>41</v>
      </c>
      <c r="C39" s="29">
        <v>50777479</v>
      </c>
      <c r="D39" s="29">
        <v>34239751</v>
      </c>
      <c r="E39" s="29">
        <f t="shared" si="1"/>
        <v>85017230</v>
      </c>
      <c r="F39" s="29">
        <v>59976729</v>
      </c>
      <c r="G39" s="29">
        <v>59228322</v>
      </c>
      <c r="H39" s="29">
        <f t="shared" si="6"/>
        <v>25040501</v>
      </c>
    </row>
    <row r="40" spans="1:20" s="22" customFormat="1" ht="12.75" customHeight="1" x14ac:dyDescent="0.25">
      <c r="A40" s="27"/>
      <c r="B40" s="28" t="s">
        <v>42</v>
      </c>
      <c r="C40" s="29">
        <v>116670607</v>
      </c>
      <c r="D40" s="29">
        <v>38827142</v>
      </c>
      <c r="E40" s="29">
        <f t="shared" si="1"/>
        <v>155497749</v>
      </c>
      <c r="F40" s="29">
        <v>79216961</v>
      </c>
      <c r="G40" s="29">
        <v>77654082</v>
      </c>
      <c r="H40" s="29">
        <f t="shared" si="6"/>
        <v>76280788</v>
      </c>
    </row>
    <row r="41" spans="1:20" s="22" customFormat="1" ht="12.75" customHeight="1" x14ac:dyDescent="0.25">
      <c r="A41" s="27"/>
      <c r="B41" s="28" t="s">
        <v>43</v>
      </c>
      <c r="C41" s="29">
        <v>388524061</v>
      </c>
      <c r="D41" s="29">
        <v>138204139</v>
      </c>
      <c r="E41" s="29">
        <f t="shared" si="1"/>
        <v>526728200</v>
      </c>
      <c r="F41" s="29">
        <v>288708096</v>
      </c>
      <c r="G41" s="29">
        <v>274949385</v>
      </c>
      <c r="H41" s="29">
        <f t="shared" si="6"/>
        <v>238020104</v>
      </c>
    </row>
    <row r="42" spans="1:20" s="22" customFormat="1" ht="12.75" customHeight="1" x14ac:dyDescent="0.25">
      <c r="A42" s="27"/>
      <c r="B42" s="28" t="s">
        <v>44</v>
      </c>
      <c r="C42" s="29">
        <v>831779212</v>
      </c>
      <c r="D42" s="29">
        <v>1017918115</v>
      </c>
      <c r="E42" s="29">
        <f t="shared" si="1"/>
        <v>1849697327</v>
      </c>
      <c r="F42" s="29">
        <v>1404145597</v>
      </c>
      <c r="G42" s="29">
        <v>1323539500</v>
      </c>
      <c r="H42" s="29">
        <f t="shared" si="6"/>
        <v>445551730</v>
      </c>
    </row>
    <row r="43" spans="1:20" s="19" customFormat="1" ht="3.75" customHeight="1" x14ac:dyDescent="0.25">
      <c r="A43" s="17"/>
      <c r="B43" s="17"/>
      <c r="C43" s="18"/>
      <c r="D43" s="18"/>
      <c r="E43" s="29"/>
      <c r="F43" s="18"/>
      <c r="G43" s="18"/>
      <c r="H43" s="18"/>
    </row>
    <row r="44" spans="1:20" s="25" customFormat="1" ht="24.95" customHeight="1" x14ac:dyDescent="0.25">
      <c r="A44" s="33" t="s">
        <v>45</v>
      </c>
      <c r="B44" s="33"/>
      <c r="C44" s="24">
        <f>SUM(C45:C53)</f>
        <v>4184181943</v>
      </c>
      <c r="D44" s="24">
        <f t="shared" ref="D44:G44" si="7">SUM(D45:D53)</f>
        <v>-266214259</v>
      </c>
      <c r="E44" s="24">
        <f t="shared" si="7"/>
        <v>3917967684</v>
      </c>
      <c r="F44" s="24">
        <f t="shared" si="7"/>
        <v>2256552114</v>
      </c>
      <c r="G44" s="24">
        <f t="shared" si="7"/>
        <v>2174382293</v>
      </c>
      <c r="H44" s="24">
        <f>E44-F44</f>
        <v>1661415570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8"/>
      <c r="B45" s="28" t="s">
        <v>46</v>
      </c>
      <c r="C45" s="29">
        <v>1740805970</v>
      </c>
      <c r="D45" s="29">
        <v>136545641</v>
      </c>
      <c r="E45" s="29">
        <f t="shared" si="1"/>
        <v>1877351611</v>
      </c>
      <c r="F45" s="29">
        <v>1186426684</v>
      </c>
      <c r="G45" s="29">
        <v>1186426684</v>
      </c>
      <c r="H45" s="29">
        <f>E45-F45</f>
        <v>690924927</v>
      </c>
    </row>
    <row r="46" spans="1:20" s="22" customFormat="1" ht="12.75" customHeight="1" x14ac:dyDescent="0.25">
      <c r="A46" s="27"/>
      <c r="B46" s="28" t="s">
        <v>47</v>
      </c>
      <c r="C46" s="29">
        <v>36908741</v>
      </c>
      <c r="D46" s="29">
        <v>328596298</v>
      </c>
      <c r="E46" s="29">
        <f t="shared" si="1"/>
        <v>365505039</v>
      </c>
      <c r="F46" s="29">
        <v>348773853</v>
      </c>
      <c r="G46" s="29">
        <v>291701830</v>
      </c>
      <c r="H46" s="29">
        <f t="shared" ref="H46:H50" si="8">E46-F46</f>
        <v>16731186</v>
      </c>
    </row>
    <row r="47" spans="1:20" s="22" customFormat="1" ht="12.75" customHeight="1" x14ac:dyDescent="0.25">
      <c r="A47" s="27"/>
      <c r="B47" s="28" t="s">
        <v>48</v>
      </c>
      <c r="C47" s="29">
        <v>903505462</v>
      </c>
      <c r="D47" s="29">
        <v>-462058927</v>
      </c>
      <c r="E47" s="29">
        <f t="shared" si="1"/>
        <v>441446535</v>
      </c>
      <c r="F47" s="29">
        <v>154439581</v>
      </c>
      <c r="G47" s="29">
        <v>147920821</v>
      </c>
      <c r="H47" s="29">
        <f t="shared" si="8"/>
        <v>287006954</v>
      </c>
    </row>
    <row r="48" spans="1:20" s="22" customFormat="1" ht="12.75" customHeight="1" x14ac:dyDescent="0.25">
      <c r="A48" s="27"/>
      <c r="B48" s="28" t="s">
        <v>49</v>
      </c>
      <c r="C48" s="29">
        <v>1469981634</v>
      </c>
      <c r="D48" s="29">
        <v>-273776535</v>
      </c>
      <c r="E48" s="29">
        <f t="shared" si="1"/>
        <v>1196205099</v>
      </c>
      <c r="F48" s="29">
        <v>529820887</v>
      </c>
      <c r="G48" s="29">
        <v>511241849</v>
      </c>
      <c r="H48" s="29">
        <f t="shared" si="8"/>
        <v>666384212</v>
      </c>
    </row>
    <row r="49" spans="1:20" s="22" customFormat="1" ht="12.75" customHeight="1" x14ac:dyDescent="0.25">
      <c r="A49" s="27"/>
      <c r="B49" s="28" t="s">
        <v>50</v>
      </c>
      <c r="C49" s="29">
        <v>6666020</v>
      </c>
      <c r="D49" s="29">
        <v>380932</v>
      </c>
      <c r="E49" s="29">
        <f t="shared" si="1"/>
        <v>7046952</v>
      </c>
      <c r="F49" s="29">
        <v>7028661</v>
      </c>
      <c r="G49" s="29">
        <v>7028661</v>
      </c>
      <c r="H49" s="29">
        <f t="shared" si="8"/>
        <v>18291</v>
      </c>
    </row>
    <row r="50" spans="1:20" s="22" customFormat="1" ht="12.75" customHeight="1" x14ac:dyDescent="0.25">
      <c r="A50" s="27"/>
      <c r="B50" s="28" t="s">
        <v>51</v>
      </c>
      <c r="C50" s="29">
        <v>26314116</v>
      </c>
      <c r="D50" s="29">
        <v>4098332</v>
      </c>
      <c r="E50" s="29">
        <f t="shared" si="1"/>
        <v>30412448</v>
      </c>
      <c r="F50" s="29">
        <v>30062448</v>
      </c>
      <c r="G50" s="29">
        <v>30062448</v>
      </c>
      <c r="H50" s="29">
        <f t="shared" si="8"/>
        <v>350000</v>
      </c>
    </row>
    <row r="51" spans="1:20" s="22" customFormat="1" ht="12.75" customHeight="1" x14ac:dyDescent="0.25">
      <c r="A51" s="27"/>
      <c r="B51" s="28" t="s">
        <v>52</v>
      </c>
      <c r="C51" s="29">
        <v>0</v>
      </c>
      <c r="D51" s="29">
        <v>0</v>
      </c>
      <c r="E51" s="29">
        <f t="shared" si="1"/>
        <v>0</v>
      </c>
      <c r="F51" s="29">
        <v>0</v>
      </c>
      <c r="G51" s="29">
        <v>0</v>
      </c>
      <c r="H51" s="29">
        <v>0</v>
      </c>
    </row>
    <row r="52" spans="1:20" s="22" customFormat="1" ht="12.75" customHeight="1" x14ac:dyDescent="0.25">
      <c r="A52" s="27"/>
      <c r="B52" s="28" t="s">
        <v>53</v>
      </c>
      <c r="C52" s="29">
        <v>0</v>
      </c>
      <c r="D52" s="29">
        <v>0</v>
      </c>
      <c r="E52" s="29">
        <f t="shared" si="1"/>
        <v>0</v>
      </c>
      <c r="F52" s="29">
        <v>0</v>
      </c>
      <c r="G52" s="29">
        <v>0</v>
      </c>
      <c r="H52" s="29">
        <v>0</v>
      </c>
    </row>
    <row r="53" spans="1:20" s="22" customFormat="1" ht="12.75" customHeight="1" x14ac:dyDescent="0.25">
      <c r="A53" s="27"/>
      <c r="B53" s="28" t="s">
        <v>54</v>
      </c>
      <c r="C53" s="29">
        <v>0</v>
      </c>
      <c r="D53" s="29">
        <v>0</v>
      </c>
      <c r="E53" s="29">
        <f t="shared" si="1"/>
        <v>0</v>
      </c>
      <c r="F53" s="29">
        <v>0</v>
      </c>
      <c r="G53" s="29">
        <v>0</v>
      </c>
      <c r="H53" s="29">
        <v>0</v>
      </c>
    </row>
    <row r="54" spans="1:20" s="19" customFormat="1" ht="3" customHeight="1" x14ac:dyDescent="0.25">
      <c r="A54" s="17"/>
      <c r="B54" s="17"/>
      <c r="C54" s="18"/>
      <c r="D54" s="18"/>
      <c r="E54" s="29"/>
      <c r="F54" s="18"/>
      <c r="G54" s="18"/>
      <c r="H54" s="18"/>
    </row>
    <row r="55" spans="1:20" s="25" customFormat="1" ht="14.25" customHeight="1" x14ac:dyDescent="0.25">
      <c r="A55" s="23" t="s">
        <v>55</v>
      </c>
      <c r="B55" s="23"/>
      <c r="C55" s="24">
        <f>SUM(C56:C64)</f>
        <v>745382242</v>
      </c>
      <c r="D55" s="24">
        <f>SUM(D56:D64)</f>
        <v>62327535</v>
      </c>
      <c r="E55" s="24">
        <f>SUM(E56:E64)</f>
        <v>807709777</v>
      </c>
      <c r="F55" s="24">
        <f>SUM(F56:F64)</f>
        <v>430802480</v>
      </c>
      <c r="G55" s="24">
        <f>SUM(G56:G64)</f>
        <v>428243682</v>
      </c>
      <c r="H55" s="24">
        <f>E55-F55</f>
        <v>376907297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7"/>
      <c r="B56" s="28" t="s">
        <v>56</v>
      </c>
      <c r="C56" s="29">
        <v>390370778</v>
      </c>
      <c r="D56" s="29">
        <v>-218369950</v>
      </c>
      <c r="E56" s="29">
        <f t="shared" si="1"/>
        <v>172000828</v>
      </c>
      <c r="F56" s="29">
        <v>65046042</v>
      </c>
      <c r="G56" s="29">
        <v>64985368</v>
      </c>
      <c r="H56" s="29">
        <f>E56-F56</f>
        <v>106954786</v>
      </c>
    </row>
    <row r="57" spans="1:20" s="22" customFormat="1" ht="12.75" customHeight="1" x14ac:dyDescent="0.25">
      <c r="A57" s="27"/>
      <c r="B57" s="28" t="s">
        <v>57</v>
      </c>
      <c r="C57" s="29">
        <v>7975442</v>
      </c>
      <c r="D57" s="29">
        <v>7065908</v>
      </c>
      <c r="E57" s="29">
        <f t="shared" si="1"/>
        <v>15041350</v>
      </c>
      <c r="F57" s="29">
        <v>4253259</v>
      </c>
      <c r="G57" s="29">
        <v>4253259</v>
      </c>
      <c r="H57" s="29">
        <f t="shared" ref="H57:H64" si="9">E57-F57</f>
        <v>10788091</v>
      </c>
    </row>
    <row r="58" spans="1:20" s="22" customFormat="1" ht="12.75" customHeight="1" x14ac:dyDescent="0.25">
      <c r="A58" s="27"/>
      <c r="B58" s="28" t="s">
        <v>58</v>
      </c>
      <c r="C58" s="29">
        <v>220300</v>
      </c>
      <c r="D58" s="29">
        <v>7634056</v>
      </c>
      <c r="E58" s="29">
        <f t="shared" si="1"/>
        <v>7854356</v>
      </c>
      <c r="F58" s="29">
        <v>558696</v>
      </c>
      <c r="G58" s="29">
        <v>558696</v>
      </c>
      <c r="H58" s="29">
        <f t="shared" si="9"/>
        <v>7295660</v>
      </c>
    </row>
    <row r="59" spans="1:20" s="22" customFormat="1" ht="12.75" customHeight="1" x14ac:dyDescent="0.25">
      <c r="A59" s="27"/>
      <c r="B59" s="28" t="s">
        <v>59</v>
      </c>
      <c r="C59" s="29">
        <v>23918016</v>
      </c>
      <c r="D59" s="29">
        <v>37818749</v>
      </c>
      <c r="E59" s="29">
        <f t="shared" si="1"/>
        <v>61736765</v>
      </c>
      <c r="F59" s="29">
        <v>43523801</v>
      </c>
      <c r="G59" s="29">
        <v>43029901</v>
      </c>
      <c r="H59" s="29">
        <f t="shared" si="9"/>
        <v>18212964</v>
      </c>
    </row>
    <row r="60" spans="1:20" s="22" customFormat="1" ht="12.75" customHeight="1" x14ac:dyDescent="0.25">
      <c r="A60" s="27"/>
      <c r="B60" s="28" t="s">
        <v>60</v>
      </c>
      <c r="C60" s="29">
        <v>0</v>
      </c>
      <c r="D60" s="29">
        <v>9776263</v>
      </c>
      <c r="E60" s="29">
        <f t="shared" si="1"/>
        <v>9776263</v>
      </c>
      <c r="F60" s="29">
        <v>4883198</v>
      </c>
      <c r="G60" s="29">
        <v>4883198</v>
      </c>
      <c r="H60" s="29">
        <f t="shared" si="9"/>
        <v>4893065</v>
      </c>
    </row>
    <row r="61" spans="1:20" s="22" customFormat="1" ht="12.75" customHeight="1" x14ac:dyDescent="0.25">
      <c r="A61" s="27"/>
      <c r="B61" s="28" t="s">
        <v>61</v>
      </c>
      <c r="C61" s="29">
        <v>190434880</v>
      </c>
      <c r="D61" s="29">
        <v>-24546255</v>
      </c>
      <c r="E61" s="29">
        <f t="shared" si="1"/>
        <v>165888625</v>
      </c>
      <c r="F61" s="29">
        <v>63526289</v>
      </c>
      <c r="G61" s="29">
        <v>63522065</v>
      </c>
      <c r="H61" s="29">
        <f t="shared" si="9"/>
        <v>102362336</v>
      </c>
    </row>
    <row r="62" spans="1:20" s="22" customFormat="1" ht="12.75" customHeight="1" x14ac:dyDescent="0.25">
      <c r="A62" s="27"/>
      <c r="B62" s="28" t="s">
        <v>62</v>
      </c>
      <c r="C62" s="29">
        <v>0</v>
      </c>
      <c r="D62" s="29">
        <v>0</v>
      </c>
      <c r="E62" s="29">
        <f t="shared" si="1"/>
        <v>0</v>
      </c>
      <c r="F62" s="29">
        <v>0</v>
      </c>
      <c r="G62" s="29">
        <v>0</v>
      </c>
      <c r="H62" s="29">
        <f t="shared" si="9"/>
        <v>0</v>
      </c>
    </row>
    <row r="63" spans="1:20" s="22" customFormat="1" ht="12.75" customHeight="1" x14ac:dyDescent="0.25">
      <c r="A63" s="27"/>
      <c r="B63" s="28" t="s">
        <v>63</v>
      </c>
      <c r="C63" s="29">
        <v>123764781</v>
      </c>
      <c r="D63" s="29">
        <v>19466017</v>
      </c>
      <c r="E63" s="29">
        <f t="shared" si="1"/>
        <v>143230798</v>
      </c>
      <c r="F63" s="29">
        <v>70000000</v>
      </c>
      <c r="G63" s="29">
        <v>70000000</v>
      </c>
      <c r="H63" s="29">
        <f t="shared" si="9"/>
        <v>73230798</v>
      </c>
    </row>
    <row r="64" spans="1:20" s="22" customFormat="1" ht="12.75" customHeight="1" x14ac:dyDescent="0.25">
      <c r="A64" s="27"/>
      <c r="B64" s="28" t="s">
        <v>64</v>
      </c>
      <c r="C64" s="29">
        <v>8698045</v>
      </c>
      <c r="D64" s="29">
        <v>223482747</v>
      </c>
      <c r="E64" s="29">
        <f t="shared" si="1"/>
        <v>232180792</v>
      </c>
      <c r="F64" s="29">
        <v>179011195</v>
      </c>
      <c r="G64" s="29">
        <v>177011195</v>
      </c>
      <c r="H64" s="29">
        <f t="shared" si="9"/>
        <v>53169597</v>
      </c>
    </row>
    <row r="65" spans="1:20" ht="3.75" customHeight="1" x14ac:dyDescent="0.25">
      <c r="A65" s="34"/>
      <c r="B65" s="34"/>
      <c r="C65" s="34"/>
      <c r="D65" s="34"/>
      <c r="E65" s="34"/>
      <c r="F65" s="34"/>
      <c r="G65" s="34"/>
      <c r="H65" s="34"/>
      <c r="I65" s="35"/>
    </row>
    <row r="66" spans="1:20" s="25" customFormat="1" ht="14.25" customHeight="1" x14ac:dyDescent="0.25">
      <c r="A66" s="23" t="s">
        <v>65</v>
      </c>
      <c r="B66" s="23"/>
      <c r="C66" s="24">
        <f>SUM(C67:C69)</f>
        <v>4408191043</v>
      </c>
      <c r="D66" s="24">
        <f t="shared" ref="D66:G66" si="10">SUM(D67:D69)</f>
        <v>242441385</v>
      </c>
      <c r="E66" s="24">
        <f t="shared" si="10"/>
        <v>4650632428</v>
      </c>
      <c r="F66" s="24">
        <f t="shared" si="10"/>
        <v>1255167490</v>
      </c>
      <c r="G66" s="24">
        <f t="shared" si="10"/>
        <v>1227910694</v>
      </c>
      <c r="H66" s="24">
        <f>E66-F66</f>
        <v>3395464938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7"/>
      <c r="B67" s="28" t="s">
        <v>66</v>
      </c>
      <c r="C67" s="29">
        <v>4006194265</v>
      </c>
      <c r="D67" s="29">
        <v>-4307273</v>
      </c>
      <c r="E67" s="29">
        <f t="shared" si="1"/>
        <v>4001886992</v>
      </c>
      <c r="F67" s="29">
        <v>1023533490</v>
      </c>
      <c r="G67" s="29">
        <v>997300684</v>
      </c>
      <c r="H67" s="29">
        <f>E67-F67</f>
        <v>2978353502</v>
      </c>
    </row>
    <row r="68" spans="1:20" s="22" customFormat="1" ht="12.75" customHeight="1" x14ac:dyDescent="0.25">
      <c r="A68" s="27"/>
      <c r="B68" s="28" t="s">
        <v>67</v>
      </c>
      <c r="C68" s="29">
        <v>401996778</v>
      </c>
      <c r="D68" s="29">
        <v>246748658</v>
      </c>
      <c r="E68" s="29">
        <f t="shared" si="1"/>
        <v>648745436</v>
      </c>
      <c r="F68" s="29">
        <v>231634000</v>
      </c>
      <c r="G68" s="29">
        <v>230610010</v>
      </c>
      <c r="H68" s="29">
        <f t="shared" ref="H68:H69" si="11">E68-F68</f>
        <v>417111436</v>
      </c>
    </row>
    <row r="69" spans="1:20" s="22" customFormat="1" ht="12.75" customHeight="1" x14ac:dyDescent="0.25">
      <c r="A69" s="27"/>
      <c r="B69" s="28" t="s">
        <v>68</v>
      </c>
      <c r="C69" s="29">
        <v>0</v>
      </c>
      <c r="D69" s="29">
        <v>0</v>
      </c>
      <c r="E69" s="29">
        <f t="shared" si="1"/>
        <v>0</v>
      </c>
      <c r="F69" s="29">
        <v>0</v>
      </c>
      <c r="G69" s="29">
        <v>0</v>
      </c>
      <c r="H69" s="29">
        <f t="shared" si="11"/>
        <v>0</v>
      </c>
      <c r="I69" s="36"/>
    </row>
    <row r="70" spans="1:20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</row>
    <row r="71" spans="1:20" s="25" customFormat="1" ht="14.25" customHeight="1" x14ac:dyDescent="0.25">
      <c r="A71" s="23" t="s">
        <v>69</v>
      </c>
      <c r="B71" s="23"/>
      <c r="C71" s="24">
        <f t="shared" ref="C71:G71" si="12">SUM(C72:C78)</f>
        <v>4065115429</v>
      </c>
      <c r="D71" s="24">
        <f t="shared" si="12"/>
        <v>5080508029</v>
      </c>
      <c r="E71" s="24">
        <f t="shared" si="12"/>
        <v>9145623458</v>
      </c>
      <c r="F71" s="24">
        <f t="shared" si="12"/>
        <v>4560274098</v>
      </c>
      <c r="G71" s="24">
        <f t="shared" si="12"/>
        <v>4555774098</v>
      </c>
      <c r="H71" s="24">
        <f>E71-F71</f>
        <v>4585349360</v>
      </c>
      <c r="I71" s="37"/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7"/>
      <c r="B72" s="28" t="s">
        <v>70</v>
      </c>
      <c r="C72" s="29">
        <v>0</v>
      </c>
      <c r="D72" s="29">
        <v>0</v>
      </c>
      <c r="E72" s="29">
        <f t="shared" si="1"/>
        <v>0</v>
      </c>
      <c r="F72" s="29">
        <v>0</v>
      </c>
      <c r="G72" s="29">
        <v>0</v>
      </c>
      <c r="H72" s="29">
        <v>0</v>
      </c>
    </row>
    <row r="73" spans="1:20" s="22" customFormat="1" ht="12.75" customHeight="1" x14ac:dyDescent="0.25">
      <c r="A73" s="38"/>
      <c r="B73" s="39" t="s">
        <v>71</v>
      </c>
      <c r="C73" s="40">
        <v>0</v>
      </c>
      <c r="D73" s="40">
        <v>0</v>
      </c>
      <c r="E73" s="40">
        <f t="shared" si="1"/>
        <v>0</v>
      </c>
      <c r="F73" s="40">
        <v>0</v>
      </c>
      <c r="G73" s="40">
        <v>0</v>
      </c>
      <c r="H73" s="40">
        <v>0</v>
      </c>
    </row>
    <row r="74" spans="1:20" s="22" customFormat="1" ht="12.75" customHeight="1" x14ac:dyDescent="0.25">
      <c r="A74" s="27"/>
      <c r="B74" s="28" t="s">
        <v>72</v>
      </c>
      <c r="C74" s="29">
        <v>0</v>
      </c>
      <c r="D74" s="29">
        <v>0</v>
      </c>
      <c r="E74" s="29">
        <f t="shared" si="1"/>
        <v>0</v>
      </c>
      <c r="F74" s="29">
        <v>0</v>
      </c>
      <c r="G74" s="29">
        <v>0</v>
      </c>
      <c r="H74" s="29">
        <v>0</v>
      </c>
    </row>
    <row r="75" spans="1:20" s="22" customFormat="1" ht="12.75" customHeight="1" x14ac:dyDescent="0.25">
      <c r="A75" s="27"/>
      <c r="B75" s="28" t="s">
        <v>73</v>
      </c>
      <c r="C75" s="29">
        <v>0</v>
      </c>
      <c r="D75" s="29">
        <v>0</v>
      </c>
      <c r="E75" s="29">
        <f t="shared" si="1"/>
        <v>0</v>
      </c>
      <c r="F75" s="29">
        <v>0</v>
      </c>
      <c r="G75" s="29">
        <v>0</v>
      </c>
      <c r="H75" s="29">
        <v>0</v>
      </c>
    </row>
    <row r="76" spans="1:20" s="22" customFormat="1" ht="12.75" customHeight="1" x14ac:dyDescent="0.25">
      <c r="A76" s="27"/>
      <c r="B76" s="28" t="s">
        <v>74</v>
      </c>
      <c r="C76" s="29">
        <v>1641107565</v>
      </c>
      <c r="D76" s="29">
        <v>2942615869</v>
      </c>
      <c r="E76" s="29">
        <f t="shared" si="1"/>
        <v>4583723434</v>
      </c>
      <c r="F76" s="29">
        <v>4544074098</v>
      </c>
      <c r="G76" s="29">
        <v>4539574098</v>
      </c>
      <c r="H76" s="29">
        <f t="shared" ref="H76:H78" si="13">E76-F76</f>
        <v>39649336</v>
      </c>
    </row>
    <row r="77" spans="1:20" s="22" customFormat="1" ht="12.75" customHeight="1" x14ac:dyDescent="0.25">
      <c r="A77" s="27"/>
      <c r="B77" s="28" t="s">
        <v>75</v>
      </c>
      <c r="C77" s="29">
        <v>0</v>
      </c>
      <c r="D77" s="29">
        <v>0</v>
      </c>
      <c r="E77" s="29">
        <f t="shared" si="1"/>
        <v>0</v>
      </c>
      <c r="F77" s="29">
        <v>0</v>
      </c>
      <c r="G77" s="29">
        <v>0</v>
      </c>
      <c r="H77" s="29">
        <f t="shared" si="13"/>
        <v>0</v>
      </c>
    </row>
    <row r="78" spans="1:20" s="22" customFormat="1" ht="24" customHeight="1" x14ac:dyDescent="0.25">
      <c r="A78" s="27"/>
      <c r="B78" s="31" t="s">
        <v>76</v>
      </c>
      <c r="C78" s="29">
        <v>2424007864</v>
      </c>
      <c r="D78" s="29">
        <v>2137892160</v>
      </c>
      <c r="E78" s="29">
        <f t="shared" si="1"/>
        <v>4561900024</v>
      </c>
      <c r="F78" s="29">
        <v>16200000</v>
      </c>
      <c r="G78" s="29">
        <v>16200000</v>
      </c>
      <c r="H78" s="29">
        <f t="shared" si="13"/>
        <v>4545700024</v>
      </c>
      <c r="I78" s="36"/>
    </row>
    <row r="79" spans="1:20" ht="3.75" customHeight="1" x14ac:dyDescent="0.25">
      <c r="A79" s="34"/>
      <c r="B79" s="34"/>
      <c r="C79" s="34"/>
      <c r="D79" s="34"/>
      <c r="E79" s="34"/>
      <c r="F79" s="34"/>
      <c r="G79" s="34"/>
      <c r="H79" s="34"/>
      <c r="I79" s="34"/>
    </row>
    <row r="80" spans="1:20" s="25" customFormat="1" ht="14.25" customHeight="1" x14ac:dyDescent="0.25">
      <c r="A80" s="41" t="s">
        <v>77</v>
      </c>
      <c r="B80" s="41"/>
      <c r="C80" s="42">
        <f>SUM(C81:C83)</f>
        <v>26470040137</v>
      </c>
      <c r="D80" s="42">
        <f>SUM(D81:D83)</f>
        <v>2903000109</v>
      </c>
      <c r="E80" s="42">
        <f>SUM(E81:E83)</f>
        <v>29373040246</v>
      </c>
      <c r="F80" s="42">
        <f>SUM(F81:F83)</f>
        <v>24935845597</v>
      </c>
      <c r="G80" s="42">
        <f>SUM(G81:G83)</f>
        <v>24885535084</v>
      </c>
      <c r="H80" s="42">
        <f>E80-F80</f>
        <v>4437194649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43" t="s">
        <v>78</v>
      </c>
      <c r="C81" s="44">
        <v>9216506536</v>
      </c>
      <c r="D81" s="44">
        <v>545954</v>
      </c>
      <c r="E81" s="44">
        <f t="shared" si="1"/>
        <v>9217052490</v>
      </c>
      <c r="F81" s="44">
        <v>7541757421</v>
      </c>
      <c r="G81" s="44">
        <v>7518610602</v>
      </c>
      <c r="H81" s="44">
        <f>E81-F81</f>
        <v>1675295069</v>
      </c>
    </row>
    <row r="82" spans="1:20" s="22" customFormat="1" ht="12.75" customHeight="1" x14ac:dyDescent="0.25">
      <c r="A82" s="26"/>
      <c r="B82" s="43" t="s">
        <v>79</v>
      </c>
      <c r="C82" s="44">
        <v>17253533601</v>
      </c>
      <c r="D82" s="44">
        <v>2902454155</v>
      </c>
      <c r="E82" s="44">
        <f t="shared" ref="E82:E92" si="14">C82+D82</f>
        <v>20155987756</v>
      </c>
      <c r="F82" s="44">
        <v>17394088176</v>
      </c>
      <c r="G82" s="44">
        <v>17366924482</v>
      </c>
      <c r="H82" s="44">
        <f t="shared" ref="H82:H83" si="15">E82-F82</f>
        <v>2761899580</v>
      </c>
    </row>
    <row r="83" spans="1:20" s="22" customFormat="1" ht="12.75" customHeight="1" x14ac:dyDescent="0.25">
      <c r="A83" s="26"/>
      <c r="B83" s="43" t="s">
        <v>80</v>
      </c>
      <c r="C83" s="44">
        <v>0</v>
      </c>
      <c r="D83" s="44">
        <v>0</v>
      </c>
      <c r="E83" s="44">
        <f t="shared" si="14"/>
        <v>0</v>
      </c>
      <c r="F83" s="44">
        <v>0</v>
      </c>
      <c r="G83" s="44">
        <v>0</v>
      </c>
      <c r="H83" s="44">
        <f t="shared" si="15"/>
        <v>0</v>
      </c>
    </row>
    <row r="84" spans="1:20" ht="3.75" customHeight="1" x14ac:dyDescent="0.25">
      <c r="I84" s="35"/>
    </row>
    <row r="85" spans="1:20" s="25" customFormat="1" ht="14.25" customHeight="1" x14ac:dyDescent="0.25">
      <c r="A85" s="41" t="s">
        <v>81</v>
      </c>
      <c r="B85" s="41"/>
      <c r="C85" s="42">
        <f t="shared" ref="C85:G85" si="16">SUM(C86:C92)</f>
        <v>1703988707</v>
      </c>
      <c r="D85" s="42">
        <f>SUM(D86:D92)</f>
        <v>-11693386</v>
      </c>
      <c r="E85" s="42">
        <f t="shared" si="16"/>
        <v>1692295321</v>
      </c>
      <c r="F85" s="42">
        <f t="shared" si="16"/>
        <v>1428766034</v>
      </c>
      <c r="G85" s="42">
        <f t="shared" si="16"/>
        <v>1428766034</v>
      </c>
      <c r="H85" s="42">
        <f>E85-F85</f>
        <v>263529287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43" t="s">
        <v>82</v>
      </c>
      <c r="C86" s="44">
        <v>333971414</v>
      </c>
      <c r="D86" s="44">
        <v>-68178749</v>
      </c>
      <c r="E86" s="44">
        <f t="shared" si="14"/>
        <v>265792665</v>
      </c>
      <c r="F86" s="44">
        <v>241477913</v>
      </c>
      <c r="G86" s="44">
        <v>241477913</v>
      </c>
      <c r="H86" s="44">
        <f>E86-F86</f>
        <v>24314752</v>
      </c>
    </row>
    <row r="87" spans="1:20" s="25" customFormat="1" ht="14.25" customHeight="1" x14ac:dyDescent="0.25">
      <c r="A87" s="26"/>
      <c r="B87" s="43" t="s">
        <v>83</v>
      </c>
      <c r="C87" s="44">
        <v>1293027463</v>
      </c>
      <c r="D87" s="44">
        <v>66061140</v>
      </c>
      <c r="E87" s="44">
        <f t="shared" si="14"/>
        <v>1359088603</v>
      </c>
      <c r="F87" s="44">
        <v>1172472599</v>
      </c>
      <c r="G87" s="44">
        <v>1172472599</v>
      </c>
      <c r="H87" s="44">
        <f t="shared" ref="H87:H92" si="17">E87-F87</f>
        <v>186616004</v>
      </c>
    </row>
    <row r="88" spans="1:20" s="25" customFormat="1" ht="14.25" customHeight="1" x14ac:dyDescent="0.25">
      <c r="A88" s="26"/>
      <c r="B88" s="43" t="s">
        <v>84</v>
      </c>
      <c r="C88" s="44">
        <v>0</v>
      </c>
      <c r="D88" s="44">
        <v>0</v>
      </c>
      <c r="E88" s="44">
        <f t="shared" si="14"/>
        <v>0</v>
      </c>
      <c r="F88" s="44">
        <v>0</v>
      </c>
      <c r="G88" s="44">
        <v>0</v>
      </c>
      <c r="H88" s="44">
        <f t="shared" si="17"/>
        <v>0</v>
      </c>
    </row>
    <row r="89" spans="1:20" s="25" customFormat="1" ht="14.25" customHeight="1" x14ac:dyDescent="0.25">
      <c r="A89" s="26"/>
      <c r="B89" s="43" t="s">
        <v>85</v>
      </c>
      <c r="C89" s="44">
        <v>19711761</v>
      </c>
      <c r="D89" s="44">
        <v>-5520870</v>
      </c>
      <c r="E89" s="44">
        <f t="shared" si="14"/>
        <v>14190891</v>
      </c>
      <c r="F89" s="44">
        <v>11645241</v>
      </c>
      <c r="G89" s="44">
        <v>11645241</v>
      </c>
      <c r="H89" s="44">
        <f t="shared" si="17"/>
        <v>2545650</v>
      </c>
    </row>
    <row r="90" spans="1:20" s="25" customFormat="1" ht="14.25" customHeight="1" x14ac:dyDescent="0.25">
      <c r="A90" s="26"/>
      <c r="B90" s="43" t="s">
        <v>86</v>
      </c>
      <c r="C90" s="44">
        <v>0</v>
      </c>
      <c r="D90" s="44">
        <v>0</v>
      </c>
      <c r="E90" s="44">
        <f t="shared" si="14"/>
        <v>0</v>
      </c>
      <c r="F90" s="44">
        <v>0</v>
      </c>
      <c r="G90" s="44">
        <v>0</v>
      </c>
      <c r="H90" s="44">
        <f t="shared" si="17"/>
        <v>0</v>
      </c>
    </row>
    <row r="91" spans="1:20" s="25" customFormat="1" ht="14.25" customHeight="1" x14ac:dyDescent="0.25">
      <c r="A91" s="26"/>
      <c r="B91" s="43" t="s">
        <v>87</v>
      </c>
      <c r="C91" s="44">
        <v>0</v>
      </c>
      <c r="D91" s="44">
        <v>0</v>
      </c>
      <c r="E91" s="44">
        <f t="shared" si="14"/>
        <v>0</v>
      </c>
      <c r="F91" s="44">
        <v>0</v>
      </c>
      <c r="G91" s="44">
        <v>0</v>
      </c>
      <c r="H91" s="44">
        <f t="shared" si="17"/>
        <v>0</v>
      </c>
    </row>
    <row r="92" spans="1:20" s="22" customFormat="1" ht="14.25" customHeight="1" x14ac:dyDescent="0.25">
      <c r="A92" s="26"/>
      <c r="B92" s="43" t="s">
        <v>88</v>
      </c>
      <c r="C92" s="44">
        <v>57278069</v>
      </c>
      <c r="D92" s="44">
        <v>-4054907</v>
      </c>
      <c r="E92" s="44">
        <f t="shared" si="14"/>
        <v>53223162</v>
      </c>
      <c r="F92" s="44">
        <v>3170281</v>
      </c>
      <c r="G92" s="44">
        <v>3170281</v>
      </c>
      <c r="H92" s="44">
        <f t="shared" si="17"/>
        <v>50052881</v>
      </c>
    </row>
    <row r="93" spans="1:20" s="35" customFormat="1" ht="2.25" customHeight="1" x14ac:dyDescent="0.2">
      <c r="A93" s="45"/>
      <c r="B93" s="45"/>
      <c r="C93" s="45"/>
      <c r="D93" s="45"/>
      <c r="E93" s="45"/>
      <c r="F93" s="45"/>
      <c r="G93" s="45"/>
      <c r="H93" s="45"/>
    </row>
    <row r="94" spans="1:20" s="35" customFormat="1" ht="13.5" customHeight="1" x14ac:dyDescent="0.2">
      <c r="A94" s="46" t="s">
        <v>89</v>
      </c>
      <c r="B94" s="46"/>
      <c r="C94" s="47"/>
      <c r="D94" s="47"/>
      <c r="E94" s="47"/>
      <c r="F94" s="47"/>
      <c r="G94" s="47"/>
      <c r="H94" s="47"/>
    </row>
    <row r="96" spans="1:20" x14ac:dyDescent="0.25">
      <c r="C96" s="48"/>
      <c r="D96" s="48"/>
      <c r="E96" s="48"/>
      <c r="F96" s="48"/>
      <c r="G96" s="48"/>
      <c r="H96" s="49"/>
    </row>
    <row r="97" spans="3:7" x14ac:dyDescent="0.25">
      <c r="C97" s="48"/>
      <c r="D97" s="48"/>
      <c r="E97" s="48"/>
      <c r="F97" s="48"/>
      <c r="G97" s="48"/>
    </row>
    <row r="98" spans="3:7" x14ac:dyDescent="0.25">
      <c r="C98" s="48"/>
      <c r="D98" s="48"/>
      <c r="E98" s="48"/>
      <c r="F98" s="48"/>
      <c r="G98" s="48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2023-10-26T15:59:48Z</dcterms:created>
  <dcterms:modified xsi:type="dcterms:W3CDTF">2023-10-26T15:59:48Z</dcterms:modified>
</cp:coreProperties>
</file>