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FAD6EC27-07C3-4FAB-83F5-69C432DAE34E}" xr6:coauthVersionLast="40" xr6:coauthVersionMax="40" xr10:uidLastSave="{00000000-0000-0000-0000-000000000000}"/>
  <bookViews>
    <workbookView xWindow="0" yWindow="0" windowWidth="25200" windowHeight="12360" xr2:uid="{2BAC07BF-C4AB-41F5-BAA8-C980DB016F65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I47" i="1" s="1"/>
  <c r="G47" i="1"/>
  <c r="G67" i="1" s="1"/>
  <c r="E47" i="1"/>
  <c r="E67" i="1" s="1"/>
  <c r="D47" i="1"/>
  <c r="D67" i="1" s="1"/>
  <c r="I40" i="1"/>
  <c r="F40" i="1"/>
  <c r="I39" i="1"/>
  <c r="H38" i="1"/>
  <c r="I38" i="1" s="1"/>
  <c r="G38" i="1"/>
  <c r="E38" i="1"/>
  <c r="D38" i="1"/>
  <c r="F38" i="1" s="1"/>
  <c r="I37" i="1"/>
  <c r="F37" i="1"/>
  <c r="H36" i="1"/>
  <c r="H42" i="1" s="1"/>
  <c r="G36" i="1"/>
  <c r="G42" i="1" s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E42" i="1" s="1"/>
  <c r="E7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G72" i="1" l="1"/>
  <c r="F42" i="1"/>
  <c r="F72" i="1" s="1"/>
  <c r="H72" i="1"/>
  <c r="H67" i="1"/>
  <c r="I67" i="1" s="1"/>
  <c r="I36" i="1"/>
  <c r="D42" i="1"/>
  <c r="D72" i="1" s="1"/>
  <c r="I72" i="1" l="1"/>
  <c r="I42" i="1"/>
  <c r="I44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<sst xmlns="http://schemas.openxmlformats.org/spreadsheetml/2006/main" count="77" uniqueCount="75">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</sst>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6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horizontal="justify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/>
    </xf>
    <xf numFmtId="164" fontId="4" fillId="0" borderId="0" xfId="2" applyNumberFormat="1" applyFont="1" applyAlignment="1">
      <alignment horizontal="right" vertical="top"/>
    </xf>
    <xf numFmtId="167" fontId="10" fillId="0" borderId="0" xfId="3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6" fontId="9" fillId="0" borderId="0" xfId="1" applyNumberFormat="1" applyFont="1" applyAlignment="1">
      <alignment vertical="top"/>
    </xf>
    <xf numFmtId="0" fontId="8" fillId="5" borderId="0" xfId="4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center"/>
    </xf>
    <xf numFmtId="166" fontId="12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4" fontId="9" fillId="5" borderId="0" xfId="1" applyNumberFormat="1" applyFont="1" applyFill="1" applyAlignment="1">
      <alignment horizontal="center" vertical="top"/>
    </xf>
    <xf numFmtId="164" fontId="9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8" fillId="0" borderId="0" xfId="4" applyFont="1" applyAlignment="1">
      <alignment horizontal="left" vertical="center"/>
    </xf>
    <xf numFmtId="0" fontId="9" fillId="0" borderId="0" xfId="1" applyFont="1" applyAlignment="1">
      <alignment horizontal="justify" vertical="top"/>
    </xf>
    <xf numFmtId="0" fontId="8" fillId="6" borderId="0" xfId="4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top"/>
    </xf>
    <xf numFmtId="166" fontId="12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3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164" fontId="12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2" fillId="0" borderId="0" xfId="1" applyFont="1"/>
    <xf numFmtId="0" fontId="15" fillId="0" borderId="0" xfId="1" applyFont="1" applyAlignment="1">
      <alignment horizontal="center"/>
    </xf>
    <xf numFmtId="0" fontId="17" fillId="0" borderId="0" xfId="0" applyFont="1"/>
    <xf numFmtId="0" fontId="12" fillId="0" borderId="0" xfId="1" applyFont="1" applyAlignment="1">
      <alignment horizontal="justify"/>
    </xf>
    <xf numFmtId="0" fontId="15" fillId="0" borderId="0" xfId="1" applyFont="1" applyAlignment="1">
      <alignment horizontal="justify"/>
    </xf>
    <xf numFmtId="0" fontId="18" fillId="0" borderId="0" xfId="1" applyFont="1" applyAlignment="1">
      <alignment horizontal="justify" vertical="top"/>
    </xf>
  </cellXfs>
  <cellStyles count="5">
    <cellStyle name="Normal" xfId="0" builtinId="0"/>
    <cellStyle name="Normal 18 2" xfId="4" xr:uid="{8D07B34C-587A-4E38-8D9A-85A47CE9815D}"/>
    <cellStyle name="Normal 18 2 2" xfId="1" xr:uid="{ABE6013A-53E0-46CE-9EA4-773AA4963CFB}"/>
    <cellStyle name="Normal 2 2" xfId="2" xr:uid="{84EE51AA-6C50-4D09-84C9-19CF3EA6B0BE}"/>
    <cellStyle name="Normal 3 2 2 2 3" xfId="3" xr:uid="{9230B58B-FBF7-4B5B-9BCC-2E9029CFE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592217-AD54-4C58-A40B-E4183BCBDDF8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4847-EE36-49C8-B6CF-A395C3F8CDFF}">
  <dimension ref="A1:M107"/>
  <sheetViews>
    <sheetView showGridLines="0" tabSelected="1" workbookViewId="0">
      <selection sqref="A1:I66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B10" s="15" t="s">
        <v>14</v>
      </c>
      <c r="C10" s="15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40" si="1">SUM(H10-D10)</f>
        <v>0</v>
      </c>
      <c r="J10" s="20"/>
    </row>
    <row r="11" spans="1:10" s="18" customFormat="1" ht="12.95" customHeight="1" x14ac:dyDescent="0.25">
      <c r="B11" s="15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0"/>
    </row>
    <row r="12" spans="1:10" s="18" customFormat="1" ht="12.95" customHeight="1" x14ac:dyDescent="0.25">
      <c r="B12" s="15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0"/>
    </row>
    <row r="13" spans="1:10" s="18" customFormat="1" ht="12.95" customHeight="1" x14ac:dyDescent="0.25">
      <c r="B13" s="15" t="s">
        <v>17</v>
      </c>
      <c r="C13" s="2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0"/>
    </row>
    <row r="14" spans="1:10" s="18" customFormat="1" ht="12.95" customHeight="1" x14ac:dyDescent="0.25">
      <c r="B14" s="15" t="s">
        <v>18</v>
      </c>
      <c r="C14" s="21"/>
      <c r="D14" s="19">
        <v>0</v>
      </c>
      <c r="E14" s="22">
        <v>0</v>
      </c>
      <c r="F14" s="19">
        <f t="shared" si="0"/>
        <v>0</v>
      </c>
      <c r="G14" s="22">
        <v>0</v>
      </c>
      <c r="H14" s="22">
        <v>0</v>
      </c>
      <c r="I14" s="19">
        <f>SUM(H14-D14)</f>
        <v>0</v>
      </c>
      <c r="J14" s="20"/>
    </row>
    <row r="15" spans="1:10" s="18" customFormat="1" ht="12.95" customHeight="1" x14ac:dyDescent="0.25">
      <c r="B15" s="15" t="s">
        <v>19</v>
      </c>
      <c r="C15" s="2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0"/>
    </row>
    <row r="16" spans="1:10" s="18" customFormat="1" ht="12.95" customHeight="1" x14ac:dyDescent="0.25">
      <c r="B16" s="15" t="s">
        <v>20</v>
      </c>
      <c r="C16" s="21"/>
      <c r="D16" s="19">
        <v>22000000</v>
      </c>
      <c r="E16" s="19">
        <v>27772685</v>
      </c>
      <c r="F16" s="19">
        <f t="shared" si="0"/>
        <v>49772685</v>
      </c>
      <c r="G16" s="19">
        <v>41781432</v>
      </c>
      <c r="H16" s="19">
        <v>41781432</v>
      </c>
      <c r="I16" s="19">
        <f>SUM(H16-D16)</f>
        <v>19781432</v>
      </c>
      <c r="J16" s="23"/>
    </row>
    <row r="17" spans="2:10" s="18" customFormat="1" ht="12.95" customHeight="1" x14ac:dyDescent="0.25">
      <c r="B17" s="15" t="s">
        <v>21</v>
      </c>
      <c r="C17" s="2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0"/>
    </row>
    <row r="18" spans="2:10" s="18" customFormat="1" ht="12.95" customHeight="1" x14ac:dyDescent="0.25">
      <c r="C18" s="24" t="s">
        <v>22</v>
      </c>
      <c r="D18" s="25">
        <v>0</v>
      </c>
      <c r="E18" s="25">
        <v>0</v>
      </c>
      <c r="F18" s="19">
        <f t="shared" si="0"/>
        <v>0</v>
      </c>
      <c r="G18" s="25">
        <v>0</v>
      </c>
      <c r="H18" s="25">
        <v>0</v>
      </c>
      <c r="I18" s="25">
        <f t="shared" si="1"/>
        <v>0</v>
      </c>
      <c r="J18" s="20"/>
    </row>
    <row r="19" spans="2:10" s="18" customFormat="1" ht="12.95" customHeight="1" x14ac:dyDescent="0.25">
      <c r="C19" s="24" t="s">
        <v>23</v>
      </c>
      <c r="D19" s="25">
        <v>0</v>
      </c>
      <c r="E19" s="25">
        <v>0</v>
      </c>
      <c r="F19" s="19">
        <f t="shared" si="0"/>
        <v>0</v>
      </c>
      <c r="G19" s="25">
        <v>0</v>
      </c>
      <c r="H19" s="25">
        <v>0</v>
      </c>
      <c r="I19" s="25">
        <f t="shared" si="1"/>
        <v>0</v>
      </c>
      <c r="J19" s="20"/>
    </row>
    <row r="20" spans="2:10" s="18" customFormat="1" ht="12.95" customHeight="1" x14ac:dyDescent="0.25">
      <c r="C20" s="24" t="s">
        <v>24</v>
      </c>
      <c r="D20" s="25">
        <v>0</v>
      </c>
      <c r="E20" s="25">
        <v>0</v>
      </c>
      <c r="F20" s="19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2:10" s="18" customFormat="1" ht="12.95" customHeight="1" x14ac:dyDescent="0.25">
      <c r="C21" s="24" t="s">
        <v>25</v>
      </c>
      <c r="D21" s="25">
        <v>0</v>
      </c>
      <c r="E21" s="25">
        <v>0</v>
      </c>
      <c r="F21" s="19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2:10" s="18" customFormat="1" ht="12.95" customHeight="1" x14ac:dyDescent="0.25">
      <c r="C22" s="24" t="s">
        <v>26</v>
      </c>
      <c r="D22" s="25">
        <v>0</v>
      </c>
      <c r="E22" s="25">
        <v>0</v>
      </c>
      <c r="F22" s="19">
        <f t="shared" si="0"/>
        <v>0</v>
      </c>
      <c r="G22" s="25">
        <v>0</v>
      </c>
      <c r="H22" s="25">
        <v>0</v>
      </c>
      <c r="I22" s="25">
        <f t="shared" si="1"/>
        <v>0</v>
      </c>
      <c r="J22" s="20"/>
    </row>
    <row r="23" spans="2:10" s="18" customFormat="1" ht="12.95" customHeight="1" x14ac:dyDescent="0.25">
      <c r="C23" s="24" t="s">
        <v>27</v>
      </c>
      <c r="D23" s="25">
        <v>0</v>
      </c>
      <c r="E23" s="25">
        <v>0</v>
      </c>
      <c r="F23" s="19">
        <f t="shared" si="0"/>
        <v>0</v>
      </c>
      <c r="G23" s="25">
        <v>0</v>
      </c>
      <c r="H23" s="25">
        <v>0</v>
      </c>
      <c r="I23" s="25">
        <f t="shared" si="1"/>
        <v>0</v>
      </c>
      <c r="J23" s="20"/>
    </row>
    <row r="24" spans="2:10" s="18" customFormat="1" ht="12.95" customHeight="1" x14ac:dyDescent="0.25">
      <c r="C24" s="24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2:10" s="18" customFormat="1" ht="12.95" customHeight="1" x14ac:dyDescent="0.25">
      <c r="C25" s="24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0"/>
    </row>
    <row r="26" spans="2:10" s="18" customFormat="1" ht="12.95" customHeight="1" x14ac:dyDescent="0.25">
      <c r="C26" s="24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0"/>
    </row>
    <row r="27" spans="2:10" s="18" customFormat="1" ht="12.95" customHeight="1" x14ac:dyDescent="0.25">
      <c r="C27" s="24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0"/>
    </row>
    <row r="28" spans="2:10" s="18" customFormat="1" ht="12.95" customHeight="1" x14ac:dyDescent="0.25"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3"/>
    </row>
    <row r="29" spans="2:10" s="18" customFormat="1" ht="12.95" customHeight="1" x14ac:dyDescent="0.25">
      <c r="B29" s="15" t="s">
        <v>33</v>
      </c>
      <c r="C29" s="15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2:10" s="18" customFormat="1" ht="12.95" customHeight="1" x14ac:dyDescent="0.25">
      <c r="C30" s="24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0"/>
    </row>
    <row r="31" spans="2:10" s="18" customFormat="1" ht="12.95" customHeight="1" x14ac:dyDescent="0.25">
      <c r="C31" s="24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0"/>
    </row>
    <row r="32" spans="2:10" s="18" customFormat="1" ht="12.95" customHeight="1" x14ac:dyDescent="0.25">
      <c r="C32" s="24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0"/>
    </row>
    <row r="33" spans="1:13" s="18" customFormat="1" ht="12.95" customHeight="1" x14ac:dyDescent="0.25">
      <c r="C33" s="24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0"/>
    </row>
    <row r="34" spans="1:13" s="18" customFormat="1" ht="12.95" customHeight="1" x14ac:dyDescent="0.25">
      <c r="C34" s="24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0"/>
    </row>
    <row r="35" spans="1:13" s="18" customFormat="1" ht="12.95" customHeight="1" x14ac:dyDescent="0.25">
      <c r="B35" s="15" t="s">
        <v>39</v>
      </c>
      <c r="C35" s="21"/>
      <c r="D35" s="19">
        <v>6218191951</v>
      </c>
      <c r="E35" s="19">
        <v>5345857513</v>
      </c>
      <c r="F35" s="19">
        <f t="shared" si="2"/>
        <v>11564049464</v>
      </c>
      <c r="G35" s="19">
        <v>10094758695</v>
      </c>
      <c r="H35" s="19">
        <v>10094758695</v>
      </c>
      <c r="I35" s="19">
        <f t="shared" si="1"/>
        <v>3876566744</v>
      </c>
      <c r="J35" s="20"/>
    </row>
    <row r="36" spans="1:13" s="18" customFormat="1" ht="12.95" customHeight="1" x14ac:dyDescent="0.25">
      <c r="B36" s="15" t="s">
        <v>40</v>
      </c>
      <c r="C36" s="21"/>
      <c r="D36" s="19">
        <f>SUM(D37)</f>
        <v>19561273</v>
      </c>
      <c r="E36" s="19">
        <f>SUM(E37)</f>
        <v>36698892</v>
      </c>
      <c r="F36" s="19">
        <f t="shared" si="2"/>
        <v>56260165</v>
      </c>
      <c r="G36" s="19">
        <f>G37</f>
        <v>56254485</v>
      </c>
      <c r="H36" s="19">
        <f>H37</f>
        <v>56254485</v>
      </c>
      <c r="I36" s="19">
        <f t="shared" si="1"/>
        <v>36693212</v>
      </c>
      <c r="K36" s="28"/>
    </row>
    <row r="37" spans="1:13" s="18" customFormat="1" ht="12.95" customHeight="1" x14ac:dyDescent="0.25">
      <c r="C37" s="24" t="s">
        <v>41</v>
      </c>
      <c r="D37" s="25">
        <v>19561273</v>
      </c>
      <c r="E37" s="25">
        <v>36698892</v>
      </c>
      <c r="F37" s="25">
        <f>D37+E37</f>
        <v>56260165</v>
      </c>
      <c r="G37" s="25">
        <v>56254485</v>
      </c>
      <c r="H37" s="25">
        <v>56254485</v>
      </c>
      <c r="I37" s="25">
        <f>SUM(H37-D37)</f>
        <v>36693212</v>
      </c>
    </row>
    <row r="38" spans="1:13" s="18" customFormat="1" ht="12.95" customHeight="1" x14ac:dyDescent="0.25">
      <c r="B38" s="15" t="s">
        <v>42</v>
      </c>
      <c r="C38" s="21"/>
      <c r="D38" s="19">
        <f>SUM(D39:D40)</f>
        <v>0</v>
      </c>
      <c r="E38" s="19">
        <f>SUM(E39:E40)</f>
        <v>0</v>
      </c>
      <c r="F38" s="19">
        <f t="shared" si="2"/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  <c r="J38" s="28"/>
    </row>
    <row r="39" spans="1:13" s="18" customFormat="1" ht="12.95" customHeight="1" x14ac:dyDescent="0.25">
      <c r="C39" s="24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3" s="18" customFormat="1" ht="12.95" customHeight="1" x14ac:dyDescent="0.25">
      <c r="C40" s="24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3" s="18" customFormat="1" ht="12.95" customHeight="1" x14ac:dyDescent="0.25">
      <c r="D41" s="25"/>
      <c r="E41" s="25"/>
      <c r="F41" s="25"/>
      <c r="G41" s="25"/>
      <c r="H41" s="25"/>
      <c r="I41" s="25"/>
      <c r="J41" s="28"/>
    </row>
    <row r="42" spans="1:13" s="31" customFormat="1" ht="15" customHeight="1" x14ac:dyDescent="0.25">
      <c r="A42" s="29" t="s">
        <v>45</v>
      </c>
      <c r="B42" s="29"/>
      <c r="C42" s="29"/>
      <c r="D42" s="30">
        <f>SUM(D10+D11+D12+D13+D14+D15+D16+D17+D29+D35+D36+D38)</f>
        <v>6259753224</v>
      </c>
      <c r="E42" s="30">
        <f>SUM(E10+E11+E12+E13+E14+E15+E16+E17+E29+E35+E36+E38)</f>
        <v>5410329090</v>
      </c>
      <c r="F42" s="30">
        <f>SUM(F10+F11+F12+F13+F14+F15+F16+F17+F29+F35+F36+F38)</f>
        <v>11670082314</v>
      </c>
      <c r="G42" s="30">
        <f>SUM(G10+G11+G12+G13+G14+G15+G16+G17+G29+G35+G36+G38)</f>
        <v>10192794612</v>
      </c>
      <c r="H42" s="30">
        <f>SUM(H10+H11+H12+H13+H14+H15+H16+H17+H29+H35+H36+H38)</f>
        <v>10192794612</v>
      </c>
      <c r="I42" s="30">
        <f>SUM(H42-D42)</f>
        <v>3933041388</v>
      </c>
      <c r="K42" s="32"/>
      <c r="M42" s="33"/>
    </row>
    <row r="43" spans="1:13" s="18" customFormat="1" ht="12.95" customHeight="1" x14ac:dyDescent="0.25">
      <c r="D43" s="16"/>
      <c r="E43" s="16"/>
      <c r="F43" s="16"/>
      <c r="G43" s="17"/>
      <c r="H43" s="17"/>
      <c r="I43" s="17"/>
    </row>
    <row r="44" spans="1:13" s="18" customFormat="1" ht="12.95" customHeight="1" x14ac:dyDescent="0.25">
      <c r="A44" s="15" t="s">
        <v>46</v>
      </c>
      <c r="B44" s="21"/>
      <c r="C44" s="21"/>
      <c r="D44" s="34"/>
      <c r="E44" s="34"/>
      <c r="F44" s="34"/>
      <c r="G44" s="35"/>
      <c r="H44" s="35"/>
      <c r="I44" s="19">
        <f>SUM(H42-D42)</f>
        <v>3933041388</v>
      </c>
    </row>
    <row r="45" spans="1:13" s="18" customFormat="1" ht="12.95" customHeight="1" x14ac:dyDescent="0.25">
      <c r="D45" s="16"/>
      <c r="E45" s="16"/>
      <c r="F45" s="16"/>
      <c r="G45" s="17"/>
      <c r="H45" s="17"/>
      <c r="I45" s="17"/>
    </row>
    <row r="46" spans="1:13" s="18" customFormat="1" ht="12.95" customHeight="1" x14ac:dyDescent="0.25">
      <c r="A46" s="15" t="s">
        <v>47</v>
      </c>
      <c r="B46" s="21"/>
      <c r="C46" s="21"/>
      <c r="D46" s="16"/>
      <c r="E46" s="16"/>
      <c r="F46" s="16"/>
      <c r="G46" s="17"/>
      <c r="H46" s="17"/>
      <c r="I46" s="17"/>
    </row>
    <row r="47" spans="1:13" s="18" customFormat="1" ht="12.95" customHeight="1" x14ac:dyDescent="0.25">
      <c r="B47" s="15" t="s">
        <v>48</v>
      </c>
      <c r="C47" s="21"/>
      <c r="D47" s="19">
        <f>SUM(D48:D55)</f>
        <v>10219655598.000002</v>
      </c>
      <c r="E47" s="19">
        <f>SUM(E48:E55)</f>
        <v>626582061</v>
      </c>
      <c r="F47" s="19">
        <f>SUM(F48:F55)</f>
        <v>10846237659.000002</v>
      </c>
      <c r="G47" s="19">
        <f>SUM(G48:G55)</f>
        <v>7655943305</v>
      </c>
      <c r="H47" s="19">
        <f>SUM(H48:H55)</f>
        <v>7655943305</v>
      </c>
      <c r="I47" s="19">
        <f t="shared" ref="I47:I65" si="3">SUM(H47-D47)</f>
        <v>-2563712293.0000019</v>
      </c>
      <c r="J47" s="28"/>
    </row>
    <row r="48" spans="1:13" s="18" customFormat="1" ht="12.95" customHeight="1" x14ac:dyDescent="0.25">
      <c r="C48" s="27" t="s">
        <v>49</v>
      </c>
      <c r="D48" s="25">
        <v>0</v>
      </c>
      <c r="E48" s="25">
        <v>0</v>
      </c>
      <c r="F48" s="25">
        <f t="shared" ref="F48:F55" si="4">D48+E48</f>
        <v>0</v>
      </c>
      <c r="G48" s="25">
        <v>0</v>
      </c>
      <c r="H48" s="25">
        <v>0</v>
      </c>
      <c r="I48" s="25">
        <f t="shared" si="3"/>
        <v>0</v>
      </c>
    </row>
    <row r="49" spans="1:10" s="18" customFormat="1" ht="12.95" customHeight="1" x14ac:dyDescent="0.25">
      <c r="C49" s="24" t="s">
        <v>50</v>
      </c>
      <c r="D49" s="25">
        <v>5796735380</v>
      </c>
      <c r="E49" s="25">
        <v>14528772</v>
      </c>
      <c r="F49" s="25">
        <f t="shared" si="4"/>
        <v>5811264152</v>
      </c>
      <c r="G49" s="25">
        <v>3949847791</v>
      </c>
      <c r="H49" s="25">
        <v>3949847791</v>
      </c>
      <c r="I49" s="25">
        <f t="shared" si="3"/>
        <v>-1846887589</v>
      </c>
    </row>
    <row r="50" spans="1:10" s="18" customFormat="1" ht="12.95" customHeight="1" x14ac:dyDescent="0.25">
      <c r="C50" s="24" t="s">
        <v>51</v>
      </c>
      <c r="D50" s="25">
        <v>1074735459.9999998</v>
      </c>
      <c r="E50" s="25">
        <v>288712768</v>
      </c>
      <c r="F50" s="25">
        <f t="shared" si="4"/>
        <v>1363448227.9999998</v>
      </c>
      <c r="G50" s="25">
        <v>1059706028</v>
      </c>
      <c r="H50" s="25">
        <v>1059706028</v>
      </c>
      <c r="I50" s="25">
        <f t="shared" si="3"/>
        <v>-15029431.999999762</v>
      </c>
      <c r="J50" s="28"/>
    </row>
    <row r="51" spans="1:10" s="18" customFormat="1" ht="26.25" customHeight="1" x14ac:dyDescent="0.25">
      <c r="C51" s="27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8" customFormat="1" ht="12.95" customHeight="1" x14ac:dyDescent="0.25">
      <c r="C52" s="24" t="s">
        <v>53</v>
      </c>
      <c r="D52" s="25">
        <v>2243209157.0000014</v>
      </c>
      <c r="E52" s="25">
        <v>148948173</v>
      </c>
      <c r="F52" s="25">
        <f t="shared" si="4"/>
        <v>2392157330.0000014</v>
      </c>
      <c r="G52" s="25">
        <v>1692459382</v>
      </c>
      <c r="H52" s="25">
        <v>1692459382</v>
      </c>
      <c r="I52" s="25">
        <f t="shared" si="3"/>
        <v>-550749775.00000143</v>
      </c>
    </row>
    <row r="53" spans="1:10" s="18" customFormat="1" ht="12.95" customHeight="1" x14ac:dyDescent="0.25">
      <c r="C53" s="24" t="s">
        <v>54</v>
      </c>
      <c r="D53" s="25">
        <v>439595161.9999997</v>
      </c>
      <c r="E53" s="25">
        <v>320066</v>
      </c>
      <c r="F53" s="25">
        <f t="shared" si="4"/>
        <v>439915227.9999997</v>
      </c>
      <c r="G53" s="25">
        <v>318551563</v>
      </c>
      <c r="H53" s="25">
        <v>318551563</v>
      </c>
      <c r="I53" s="25">
        <f t="shared" si="3"/>
        <v>-121043598.9999997</v>
      </c>
    </row>
    <row r="54" spans="1:10" s="18" customFormat="1" ht="24.75" customHeight="1" x14ac:dyDescent="0.25">
      <c r="A54" s="36"/>
      <c r="B54" s="36"/>
      <c r="C54" s="27" t="s">
        <v>55</v>
      </c>
      <c r="D54" s="25">
        <v>73301768</v>
      </c>
      <c r="E54" s="25">
        <v>15884941</v>
      </c>
      <c r="F54" s="25">
        <f t="shared" si="4"/>
        <v>89186709</v>
      </c>
      <c r="G54" s="25">
        <v>73346448</v>
      </c>
      <c r="H54" s="25">
        <v>73346448</v>
      </c>
      <c r="I54" s="25">
        <f t="shared" si="3"/>
        <v>44680</v>
      </c>
    </row>
    <row r="55" spans="1:10" s="18" customFormat="1" ht="12.95" customHeight="1" x14ac:dyDescent="0.25">
      <c r="C55" s="27" t="s">
        <v>56</v>
      </c>
      <c r="D55" s="25">
        <v>592078671</v>
      </c>
      <c r="E55" s="25">
        <v>158187341</v>
      </c>
      <c r="F55" s="25">
        <f t="shared" si="4"/>
        <v>750266012</v>
      </c>
      <c r="G55" s="25">
        <v>562032093</v>
      </c>
      <c r="H55" s="25">
        <v>562032093</v>
      </c>
      <c r="I55" s="25">
        <f t="shared" si="3"/>
        <v>-30046578</v>
      </c>
    </row>
    <row r="56" spans="1:10" s="18" customFormat="1" ht="12.95" customHeight="1" x14ac:dyDescent="0.25">
      <c r="B56" s="15" t="s">
        <v>57</v>
      </c>
      <c r="C56" s="21"/>
      <c r="D56" s="19">
        <f>SUM(D57:D60)</f>
        <v>7127298842.0000029</v>
      </c>
      <c r="E56" s="19">
        <f>SUM(E57:E60)</f>
        <v>361416540</v>
      </c>
      <c r="F56" s="19">
        <f>SUM(F57:F60)</f>
        <v>7488715382.0000029</v>
      </c>
      <c r="G56" s="19">
        <f>SUM(G57:G60)</f>
        <v>5452896423</v>
      </c>
      <c r="H56" s="19">
        <f>SUM(H57:H60)</f>
        <v>5452896423</v>
      </c>
      <c r="I56" s="19">
        <f t="shared" si="3"/>
        <v>-1674402419.0000029</v>
      </c>
    </row>
    <row r="57" spans="1:10" s="18" customFormat="1" ht="12.95" customHeight="1" x14ac:dyDescent="0.25">
      <c r="A57" s="36"/>
      <c r="B57" s="36"/>
      <c r="C57" s="24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8" customFormat="1" ht="12.95" customHeight="1" x14ac:dyDescent="0.25">
      <c r="C58" s="24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8" customFormat="1" ht="12.95" customHeight="1" x14ac:dyDescent="0.25">
      <c r="A59" s="36"/>
      <c r="B59" s="36"/>
      <c r="C59" s="24" t="s">
        <v>60</v>
      </c>
      <c r="D59" s="25">
        <v>0</v>
      </c>
      <c r="E59" s="25">
        <v>3988194</v>
      </c>
      <c r="F59" s="25">
        <f>D59+E59</f>
        <v>3988194</v>
      </c>
      <c r="G59" s="25">
        <v>3249874</v>
      </c>
      <c r="H59" s="25">
        <v>3249874</v>
      </c>
      <c r="I59" s="25">
        <f t="shared" si="3"/>
        <v>3249874</v>
      </c>
    </row>
    <row r="60" spans="1:10" s="18" customFormat="1" ht="12.95" customHeight="1" x14ac:dyDescent="0.25">
      <c r="C60" s="24" t="s">
        <v>41</v>
      </c>
      <c r="D60" s="25">
        <v>7127298842.0000029</v>
      </c>
      <c r="E60" s="25">
        <v>357428346</v>
      </c>
      <c r="F60" s="25">
        <f>D60+E60</f>
        <v>7484727188.0000029</v>
      </c>
      <c r="G60" s="25">
        <v>5449646549</v>
      </c>
      <c r="H60" s="25">
        <v>5449646549</v>
      </c>
      <c r="I60" s="25">
        <f t="shared" si="3"/>
        <v>-1677652293.0000029</v>
      </c>
    </row>
    <row r="61" spans="1:10" s="18" customFormat="1" ht="12.95" customHeight="1" x14ac:dyDescent="0.25">
      <c r="B61" s="15" t="s">
        <v>61</v>
      </c>
      <c r="C61" s="21"/>
      <c r="D61" s="19">
        <f>SUM(D62:D63)</f>
        <v>57918476</v>
      </c>
      <c r="E61" s="19">
        <f>SUM(E62:E63)</f>
        <v>0</v>
      </c>
      <c r="F61" s="19">
        <f>SUM(F62:F63)</f>
        <v>57918476</v>
      </c>
      <c r="G61" s="19">
        <f>SUM(G62:G63)</f>
        <v>27989902</v>
      </c>
      <c r="H61" s="19">
        <f>SUM(H62:H63)</f>
        <v>27989902</v>
      </c>
      <c r="I61" s="19">
        <f t="shared" si="3"/>
        <v>-29928574</v>
      </c>
    </row>
    <row r="62" spans="1:10" s="18" customFormat="1" ht="12.75" customHeight="1" x14ac:dyDescent="0.25">
      <c r="C62" s="27" t="s">
        <v>62</v>
      </c>
      <c r="D62" s="25">
        <v>57918476</v>
      </c>
      <c r="E62" s="25">
        <v>0</v>
      </c>
      <c r="F62" s="25">
        <f>D62+E62</f>
        <v>57918476</v>
      </c>
      <c r="G62" s="25">
        <v>27989902</v>
      </c>
      <c r="H62" s="25">
        <v>27989902</v>
      </c>
      <c r="I62" s="25">
        <f t="shared" si="3"/>
        <v>-29928574</v>
      </c>
    </row>
    <row r="63" spans="1:10" s="18" customFormat="1" ht="12.95" customHeight="1" x14ac:dyDescent="0.25">
      <c r="C63" s="18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8" customFormat="1" ht="25.5" customHeight="1" x14ac:dyDescent="0.25">
      <c r="A64" s="36"/>
      <c r="B64" s="37" t="s">
        <v>64</v>
      </c>
      <c r="C64" s="37"/>
      <c r="D64" s="19">
        <v>191666461.00000006</v>
      </c>
      <c r="E64" s="19">
        <v>61729527</v>
      </c>
      <c r="F64" s="19">
        <f>D64+E64</f>
        <v>253395988.00000006</v>
      </c>
      <c r="G64" s="19">
        <v>195518665</v>
      </c>
      <c r="H64" s="19">
        <v>195518665</v>
      </c>
      <c r="I64" s="19">
        <f t="shared" si="3"/>
        <v>3852203.9999999404</v>
      </c>
      <c r="J64" s="28"/>
    </row>
    <row r="65" spans="1:13" s="18" customFormat="1" ht="12.95" customHeight="1" x14ac:dyDescent="0.25">
      <c r="B65" s="15" t="s">
        <v>65</v>
      </c>
      <c r="C65" s="21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13" s="18" customFormat="1" ht="12.95" customHeight="1" x14ac:dyDescent="0.25">
      <c r="D66" s="25"/>
      <c r="E66" s="25"/>
      <c r="F66" s="25"/>
      <c r="G66" s="25"/>
      <c r="H66" s="25"/>
      <c r="I66" s="25"/>
      <c r="J66" s="26"/>
    </row>
    <row r="67" spans="1:13" s="31" customFormat="1" ht="15" customHeight="1" x14ac:dyDescent="0.25">
      <c r="A67" s="29" t="s">
        <v>66</v>
      </c>
      <c r="B67" s="29"/>
      <c r="C67" s="29"/>
      <c r="D67" s="30">
        <f>SUM(D47+D56+D61+D64+D65)</f>
        <v>17596539377.000004</v>
      </c>
      <c r="E67" s="30">
        <f>SUM(E47+E56+E61+E64+E65)</f>
        <v>1049728128</v>
      </c>
      <c r="F67" s="30">
        <f>SUM(F47+F56+F61+F64+F65)</f>
        <v>18646267505.000004</v>
      </c>
      <c r="G67" s="30">
        <f>G47+G56+G61+G64+G65</f>
        <v>13332348295</v>
      </c>
      <c r="H67" s="30">
        <f>SUM(H47+H56+H61+H64+H65)</f>
        <v>13332348295</v>
      </c>
      <c r="I67" s="30">
        <f>SUM(H67-D67)</f>
        <v>-4264191082.0000038</v>
      </c>
      <c r="K67" s="18"/>
      <c r="M67" s="33"/>
    </row>
    <row r="68" spans="1:13" s="18" customFormat="1" ht="12.95" customHeight="1" x14ac:dyDescent="0.25">
      <c r="D68" s="25"/>
      <c r="E68" s="25"/>
      <c r="F68" s="25"/>
      <c r="G68" s="25"/>
      <c r="H68" s="25"/>
      <c r="I68" s="25"/>
    </row>
    <row r="69" spans="1:13" s="31" customFormat="1" ht="15" customHeight="1" x14ac:dyDescent="0.25">
      <c r="A69" s="38" t="s">
        <v>67</v>
      </c>
      <c r="B69" s="38"/>
      <c r="C69" s="3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32"/>
      <c r="M69" s="33"/>
    </row>
    <row r="70" spans="1:13" s="18" customFormat="1" ht="12.95" customHeight="1" x14ac:dyDescent="0.25">
      <c r="B70" s="39" t="s">
        <v>68</v>
      </c>
      <c r="C70" s="39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3" s="18" customFormat="1" ht="12.95" customHeight="1" x14ac:dyDescent="0.25">
      <c r="D71" s="25"/>
      <c r="E71" s="25"/>
      <c r="F71" s="25"/>
      <c r="G71" s="25"/>
      <c r="H71" s="25"/>
      <c r="I71" s="25"/>
    </row>
    <row r="72" spans="1:13" s="42" customFormat="1" ht="15.75" customHeight="1" x14ac:dyDescent="0.25">
      <c r="A72" s="40" t="s">
        <v>69</v>
      </c>
      <c r="B72" s="40"/>
      <c r="C72" s="40"/>
      <c r="D72" s="41">
        <f>SUM(D42+D67+D69)</f>
        <v>23856292601.000004</v>
      </c>
      <c r="E72" s="41">
        <f>SUM(E42+E67+E69)</f>
        <v>6460057218</v>
      </c>
      <c r="F72" s="41">
        <f>SUM(F42+F67+F69)</f>
        <v>30316349819.000004</v>
      </c>
      <c r="G72" s="41">
        <f>SUM(G42+G67+G69)</f>
        <v>23525142907</v>
      </c>
      <c r="H72" s="41">
        <f>SUM(H42+H67+H69)</f>
        <v>23525142907</v>
      </c>
      <c r="I72" s="41">
        <f>SUM(H72-D72)</f>
        <v>-331149694.00000381</v>
      </c>
      <c r="K72" s="43"/>
    </row>
    <row r="73" spans="1:13" s="18" customFormat="1" ht="12.95" customHeight="1" x14ac:dyDescent="0.25">
      <c r="D73" s="25"/>
      <c r="E73" s="25"/>
      <c r="F73" s="25"/>
      <c r="G73" s="25"/>
      <c r="H73" s="25"/>
      <c r="I73" s="25"/>
    </row>
    <row r="74" spans="1:13" s="18" customFormat="1" ht="12.95" customHeight="1" x14ac:dyDescent="0.25">
      <c r="B74" s="15" t="s">
        <v>70</v>
      </c>
      <c r="C74" s="21"/>
      <c r="D74" s="25"/>
      <c r="E74" s="25"/>
      <c r="F74" s="25"/>
      <c r="G74" s="25"/>
      <c r="H74" s="25"/>
      <c r="I74" s="25"/>
    </row>
    <row r="75" spans="1:13" s="18" customFormat="1" ht="12.95" customHeight="1" x14ac:dyDescent="0.25">
      <c r="B75" s="44" t="s">
        <v>71</v>
      </c>
      <c r="C75" s="4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3" s="18" customFormat="1" ht="12.95" customHeight="1" x14ac:dyDescent="0.25">
      <c r="B76" s="44"/>
      <c r="C76" s="44"/>
      <c r="D76" s="25"/>
      <c r="E76" s="25"/>
      <c r="F76" s="25"/>
      <c r="G76" s="25"/>
      <c r="H76" s="25"/>
      <c r="I76" s="25"/>
    </row>
    <row r="77" spans="1:13" s="18" customFormat="1" ht="12.95" customHeight="1" x14ac:dyDescent="0.25">
      <c r="B77" s="44" t="s">
        <v>72</v>
      </c>
      <c r="C77" s="4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3" s="18" customFormat="1" ht="12.95" customHeight="1" x14ac:dyDescent="0.25">
      <c r="B78" s="44"/>
      <c r="C78" s="44"/>
      <c r="D78" s="25"/>
      <c r="E78" s="25"/>
      <c r="F78" s="25"/>
      <c r="G78" s="25"/>
      <c r="H78" s="25"/>
      <c r="I78" s="25"/>
    </row>
    <row r="79" spans="1:13" s="18" customFormat="1" ht="12.95" customHeight="1" x14ac:dyDescent="0.25">
      <c r="B79" s="27"/>
      <c r="C79" s="27"/>
      <c r="D79" s="25"/>
      <c r="E79" s="25"/>
      <c r="F79" s="25"/>
      <c r="G79" s="25"/>
      <c r="H79" s="25"/>
      <c r="I79" s="25"/>
    </row>
    <row r="80" spans="1:13" s="18" customFormat="1" ht="12.95" customHeight="1" x14ac:dyDescent="0.25">
      <c r="B80" s="15" t="s">
        <v>67</v>
      </c>
      <c r="C80" s="1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49" customFormat="1" ht="5.0999999999999996" customHeight="1" x14ac:dyDescent="0.2">
      <c r="A81" s="45"/>
      <c r="B81" s="45"/>
      <c r="C81" s="45"/>
      <c r="D81" s="46"/>
      <c r="E81" s="46"/>
      <c r="F81" s="47"/>
      <c r="G81" s="48"/>
      <c r="H81" s="48"/>
      <c r="I81" s="48"/>
    </row>
    <row r="82" spans="1:9" s="49" customFormat="1" ht="15" customHeight="1" x14ac:dyDescent="0.2">
      <c r="A82" s="50" t="s">
        <v>73</v>
      </c>
      <c r="B82" s="50"/>
      <c r="C82" s="50"/>
      <c r="D82" s="51"/>
      <c r="E82" s="51"/>
      <c r="F82" s="52" t="s">
        <v>74</v>
      </c>
      <c r="G82" s="53"/>
      <c r="H82" s="53"/>
      <c r="I82" s="53"/>
    </row>
    <row r="88" spans="1:9" x14ac:dyDescent="0.25">
      <c r="H88" s="54"/>
    </row>
    <row r="92" spans="1:9" s="57" customFormat="1" ht="11.25" x14ac:dyDescent="0.2">
      <c r="A92" s="55"/>
      <c r="B92" s="55"/>
      <c r="C92" s="55"/>
      <c r="D92" s="56"/>
      <c r="E92" s="56"/>
      <c r="F92" s="56"/>
      <c r="G92" s="56"/>
      <c r="H92" s="56"/>
      <c r="I92" s="56"/>
    </row>
    <row r="93" spans="1:9" s="60" customFormat="1" ht="11.25" x14ac:dyDescent="0.2">
      <c r="A93" s="58"/>
      <c r="B93" s="58"/>
      <c r="C93" s="59"/>
      <c r="D93" s="54"/>
      <c r="E93" s="54"/>
      <c r="F93" s="54"/>
      <c r="G93" s="54"/>
      <c r="H93" s="54"/>
      <c r="I93" s="54"/>
    </row>
    <row r="94" spans="1:9" s="60" customFormat="1" ht="11.25" x14ac:dyDescent="0.2">
      <c r="A94" s="58"/>
      <c r="B94" s="58"/>
      <c r="C94" s="58"/>
      <c r="D94" s="54"/>
      <c r="E94" s="54"/>
      <c r="F94" s="54"/>
      <c r="G94" s="54"/>
      <c r="H94" s="54"/>
      <c r="I94" s="54"/>
    </row>
    <row r="95" spans="1:9" s="60" customFormat="1" ht="11.25" x14ac:dyDescent="0.2">
      <c r="A95" s="58"/>
      <c r="B95" s="58"/>
      <c r="C95" s="58"/>
      <c r="D95" s="54"/>
      <c r="E95" s="54"/>
      <c r="F95" s="54"/>
      <c r="G95" s="54"/>
      <c r="H95" s="54"/>
      <c r="I95" s="54"/>
    </row>
    <row r="96" spans="1:9" s="60" customFormat="1" ht="11.25" x14ac:dyDescent="0.2">
      <c r="A96" s="58"/>
      <c r="B96" s="58"/>
      <c r="C96" s="58"/>
      <c r="D96" s="54"/>
      <c r="E96" s="54"/>
      <c r="F96" s="54"/>
      <c r="G96" s="54"/>
      <c r="H96" s="54"/>
      <c r="I96" s="54"/>
    </row>
    <row r="97" spans="1:9" s="60" customFormat="1" ht="11.25" x14ac:dyDescent="0.2">
      <c r="A97" s="58"/>
      <c r="B97" s="58"/>
      <c r="C97" s="61"/>
      <c r="D97" s="54"/>
      <c r="E97" s="54"/>
      <c r="F97" s="54"/>
      <c r="G97" s="54"/>
      <c r="H97" s="54"/>
      <c r="I97" s="54"/>
    </row>
    <row r="98" spans="1:9" s="60" customFormat="1" ht="11.25" x14ac:dyDescent="0.2">
      <c r="A98" s="58"/>
      <c r="B98" s="58"/>
      <c r="C98" s="58"/>
      <c r="D98" s="54"/>
      <c r="E98" s="54"/>
      <c r="F98" s="54"/>
      <c r="G98" s="54"/>
      <c r="H98" s="54"/>
      <c r="I98" s="54"/>
    </row>
    <row r="99" spans="1:9" s="60" customFormat="1" ht="11.25" x14ac:dyDescent="0.2">
      <c r="A99" s="58"/>
      <c r="B99" s="58"/>
      <c r="C99" s="62"/>
      <c r="D99" s="54"/>
      <c r="E99" s="54"/>
      <c r="F99" s="54"/>
      <c r="G99" s="54"/>
      <c r="H99" s="54"/>
      <c r="I99" s="54"/>
    </row>
    <row r="100" spans="1:9" s="60" customFormat="1" ht="11.25" x14ac:dyDescent="0.2">
      <c r="A100" s="58"/>
      <c r="B100" s="58"/>
      <c r="C100" s="58"/>
      <c r="D100" s="54"/>
      <c r="E100" s="54"/>
      <c r="F100" s="54"/>
      <c r="G100" s="54"/>
      <c r="H100" s="54"/>
      <c r="I100" s="54"/>
    </row>
    <row r="101" spans="1:9" s="60" customFormat="1" ht="11.25" x14ac:dyDescent="0.2">
      <c r="A101" s="58"/>
      <c r="B101" s="58"/>
      <c r="C101" s="63"/>
      <c r="D101" s="54"/>
      <c r="E101" s="54"/>
      <c r="F101" s="54"/>
      <c r="G101" s="54"/>
      <c r="H101" s="54"/>
      <c r="I101" s="54"/>
    </row>
    <row r="102" spans="1:9" s="57" customFormat="1" ht="11.25" x14ac:dyDescent="0.2">
      <c r="A102" s="55"/>
      <c r="B102" s="55"/>
      <c r="C102" s="55"/>
      <c r="D102" s="56"/>
      <c r="E102" s="56"/>
      <c r="F102" s="56"/>
      <c r="G102" s="56"/>
      <c r="H102" s="56"/>
      <c r="I102" s="56"/>
    </row>
    <row r="104" spans="1:9" s="57" customFormat="1" ht="11.25" x14ac:dyDescent="0.2">
      <c r="A104" s="55"/>
      <c r="B104" s="55"/>
      <c r="C104" s="55"/>
      <c r="D104" s="56"/>
      <c r="E104" s="56"/>
      <c r="F104" s="56"/>
      <c r="G104" s="56"/>
      <c r="H104" s="56"/>
      <c r="I104" s="56"/>
    </row>
    <row r="106" spans="1:9" x14ac:dyDescent="0.25">
      <c r="C106" s="24"/>
    </row>
    <row r="107" spans="1:9" x14ac:dyDescent="0.25">
      <c r="C107" s="24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2023-10-26T18:28:15Z</dcterms:created>
  <dcterms:modified xsi:type="dcterms:W3CDTF">2023-10-26T18:28:15Z</dcterms:modified>
</cp:coreProperties>
</file>