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EVHP-P'!$A$1:$F$47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41" i="1" l="1"/>
  <c r="F41" i="1" s="1"/>
  <c r="E40" i="1"/>
  <c r="F40" i="1" s="1"/>
  <c r="E39" i="1"/>
  <c r="D37" i="1"/>
  <c r="F37" i="1" s="1"/>
  <c r="D36" i="1"/>
  <c r="F36" i="1" s="1"/>
  <c r="D35" i="1"/>
  <c r="F35" i="1" s="1"/>
  <c r="D34" i="1"/>
  <c r="C34" i="1"/>
  <c r="F34" i="1" s="1"/>
  <c r="D33" i="1"/>
  <c r="F33" i="1" s="1"/>
  <c r="D32" i="1"/>
  <c r="C32" i="1"/>
  <c r="F30" i="1"/>
  <c r="B30" i="1"/>
  <c r="B29" i="1"/>
  <c r="F29" i="1" s="1"/>
  <c r="B28" i="1"/>
  <c r="F28" i="1" s="1"/>
  <c r="F27" i="1" s="1"/>
  <c r="B27" i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F16" i="1" s="1"/>
  <c r="D15" i="1"/>
  <c r="F15" i="1" s="1"/>
  <c r="D14" i="1"/>
  <c r="D25" i="1" s="1"/>
  <c r="D44" i="1" s="1"/>
  <c r="B12" i="1"/>
  <c r="F12" i="1" s="1"/>
  <c r="B11" i="1"/>
  <c r="F11" i="1" s="1"/>
  <c r="B10" i="1"/>
  <c r="F10" i="1" s="1"/>
  <c r="B9" i="1"/>
  <c r="B25" i="1" s="1"/>
  <c r="B44" i="1" s="1"/>
  <c r="A4" i="1"/>
  <c r="F9" i="1" l="1"/>
  <c r="F25" i="1" s="1"/>
  <c r="F14" i="1"/>
  <c r="F39" i="1"/>
  <c r="F32" i="1"/>
  <c r="C14" i="1"/>
  <c r="C25" i="1" s="1"/>
  <c r="C44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<sst xmlns="http://schemas.openxmlformats.org/spreadsheetml/2006/main" count="39" uniqueCount="29">
  <si>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</si>
  <si>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</si>
  <si>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</si>
  <si>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</si>
  <si>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</si>
  <si>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</si>
  <si>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</si>
  <si>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</si>
  <si>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</si>
  <si>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</si>
  <si>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</si>
  <si>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</si>
  <si>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</si>
  <si>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</si>
  <si>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</si>
  <si>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</si>
  <si>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</si>
  <si>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</si>
  <si>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</si>
  <si>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</si>
  <si>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</si>
  <si>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</si>
  <si>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</si>
  <si>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</si>
  <si>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Septiembre 2023</t>
  </si>
  <si>
    <t>Variaciones de la Hacienda Pública / Patrimonio Generado Neto de Septiembre 2023</t>
  </si>
  <si>
    <t>Cambios en el Exceso o Insuficiencia en la Actualización de la Hacienda Pública / Patrimonio Neto de Septiembre 2023</t>
  </si>
  <si>
    <t>Hacienda Pública / Patrimonio Neto Final de Septiembre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</si>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</sst>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,,\ \ "/>
    <numFmt numFmtId="166" formatCode="_-[$€-2]* #,##0.00_-;\-[$€-2]* #,##0.00_-;_-[$€-2]* &quot;-&quot;??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1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23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6" borderId="7" applyNumberFormat="0" applyAlignment="0" applyProtection="0"/>
    <xf numFmtId="0" fontId="21" fillId="6" borderId="7" applyNumberFormat="0" applyAlignment="0" applyProtection="0"/>
    <xf numFmtId="0" fontId="21" fillId="6" borderId="7" applyNumberFormat="0" applyAlignment="0" applyProtection="0"/>
    <xf numFmtId="0" fontId="21" fillId="6" borderId="7" applyNumberFormat="0" applyAlignment="0" applyProtection="0"/>
    <xf numFmtId="0" fontId="22" fillId="0" borderId="0"/>
    <xf numFmtId="0" fontId="23" fillId="21" borderId="8" applyNumberFormat="0" applyAlignment="0" applyProtection="0"/>
    <xf numFmtId="0" fontId="23" fillId="21" borderId="8" applyNumberFormat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4" borderId="10">
      <alignment horizontal="center" vertical="center"/>
    </xf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24" borderId="10">
      <alignment horizontal="centerContinuous"/>
    </xf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9" borderId="0" applyNumberFormat="0" applyBorder="0" applyAlignment="0" applyProtection="0"/>
    <xf numFmtId="0" fontId="29" fillId="8" borderId="7" applyNumberFormat="0" applyAlignment="0" applyProtection="0"/>
    <xf numFmtId="0" fontId="29" fillId="8" borderId="7" applyNumberFormat="0" applyAlignment="0" applyProtection="0"/>
    <xf numFmtId="0" fontId="29" fillId="8" borderId="7" applyNumberFormat="0" applyAlignment="0" applyProtection="0"/>
    <xf numFmtId="0" fontId="29" fillId="8" borderId="7" applyNumberFormat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6" borderId="13" applyNumberFormat="0" applyAlignment="0" applyProtection="0"/>
    <xf numFmtId="0" fontId="34" fillId="6" borderId="13" applyNumberFormat="0" applyAlignment="0" applyProtection="0"/>
    <xf numFmtId="0" fontId="34" fillId="6" borderId="13" applyNumberFormat="0" applyAlignment="0" applyProtection="0"/>
    <xf numFmtId="0" fontId="34" fillId="6" borderId="13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7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2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164" fontId="12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3" fillId="5" borderId="0" xfId="1" applyFont="1" applyFill="1" applyAlignment="1">
      <alignment vertical="top" wrapText="1"/>
    </xf>
    <xf numFmtId="164" fontId="13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8" fillId="0" borderId="4" xfId="1" applyFont="1" applyBorder="1" applyAlignment="1">
      <alignment vertical="top"/>
    </xf>
    <xf numFmtId="164" fontId="8" fillId="0" borderId="4" xfId="1" applyNumberFormat="1" applyFont="1" applyBorder="1" applyAlignment="1">
      <alignment vertical="top"/>
    </xf>
    <xf numFmtId="0" fontId="13" fillId="3" borderId="0" xfId="1" applyFont="1" applyFill="1" applyAlignment="1">
      <alignment vertical="top" wrapText="1"/>
    </xf>
    <xf numFmtId="164" fontId="13" fillId="3" borderId="0" xfId="1" applyNumberFormat="1" applyFont="1" applyFill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164" fontId="13" fillId="0" borderId="5" xfId="1" applyNumberFormat="1" applyFont="1" applyBorder="1" applyAlignment="1">
      <alignment vertical="top"/>
    </xf>
    <xf numFmtId="0" fontId="14" fillId="0" borderId="6" xfId="1" applyFont="1" applyBorder="1"/>
    <xf numFmtId="0" fontId="16" fillId="0" borderId="6" xfId="1" applyFont="1" applyBorder="1"/>
    <xf numFmtId="0" fontId="16" fillId="0" borderId="0" xfId="1" applyFont="1"/>
    <xf numFmtId="0" fontId="8" fillId="0" borderId="0" xfId="1" applyFont="1"/>
    <xf numFmtId="164" fontId="2" fillId="0" borderId="0" xfId="1" applyNumberFormat="1"/>
    <xf numFmtId="0" fontId="2" fillId="0" borderId="0" xfId="1" applyAlignment="1">
      <alignment horizontal="right"/>
    </xf>
    <xf numFmtId="165" fontId="2" fillId="0" borderId="0" xfId="1" applyNumberFormat="1" applyAlignment="1">
      <alignment horizontal="center"/>
    </xf>
    <xf numFmtId="0" fontId="17" fillId="0" borderId="0" xfId="1" applyFont="1"/>
    <xf numFmtId="0" fontId="17" fillId="0" borderId="0" xfId="1" applyFont="1" applyAlignment="1">
      <alignment horizontal="right"/>
    </xf>
    <xf numFmtId="165" fontId="17" fillId="0" borderId="0" xfId="1" applyNumberFormat="1" applyFont="1" applyAlignment="1">
      <alignment horizontal="center"/>
    </xf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2574434768</v>
          </cell>
          <cell r="G72">
            <v>2574423446</v>
          </cell>
        </row>
        <row r="74">
          <cell r="F74">
            <v>0</v>
          </cell>
          <cell r="G74">
            <v>0</v>
          </cell>
        </row>
        <row r="78">
          <cell r="F78">
            <v>7515138223</v>
          </cell>
          <cell r="G78">
            <v>3892423774</v>
          </cell>
        </row>
        <row r="80">
          <cell r="F80">
            <v>30949599918</v>
          </cell>
          <cell r="G80">
            <v>29013694811</v>
          </cell>
        </row>
        <row r="82">
          <cell r="F82">
            <v>365278488</v>
          </cell>
          <cell r="G82">
            <v>356232010</v>
          </cell>
        </row>
        <row r="84">
          <cell r="F84">
            <v>2476723</v>
          </cell>
          <cell r="G84">
            <v>2471570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8"/>
  <sheetViews>
    <sheetView showGridLines="0" tabSelected="1" zoomScaleNormal="100" workbookViewId="0">
      <selection sqref="A1:G58"/>
    </sheetView>
  </sheetViews>
  <sheetFormatPr baseColWidth="10" defaultRowHeight="1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</row>
    <row r="3" spans="1:7" s="2" customFormat="1" ht="12.75" customHeight="1">
      <c r="A3" s="1" t="s">
        <v>2</v>
      </c>
      <c r="B3" s="1"/>
      <c r="C3" s="1"/>
      <c r="D3" s="1"/>
      <c r="E3" s="1"/>
      <c r="F3" s="1"/>
    </row>
    <row r="4" spans="1:7" s="2" customFormat="1" ht="12.75" customHeight="1">
      <c r="A4" s="3" t="str">
        <f>'[1]2EA'!A4:E4</f>
        <v>DEL 1 DE ENERO AL 30 DE SEPTIEMBRE DE 2023</v>
      </c>
      <c r="B4" s="3"/>
      <c r="C4" s="3"/>
      <c r="D4" s="3"/>
      <c r="E4" s="3"/>
      <c r="F4" s="3"/>
    </row>
    <row r="5" spans="1:7" s="2" customFormat="1" ht="12.75" customHeight="1">
      <c r="A5" s="3" t="s">
        <v>3</v>
      </c>
      <c r="B5" s="3"/>
      <c r="C5" s="3"/>
      <c r="D5" s="3"/>
      <c r="E5" s="3"/>
      <c r="F5" s="3"/>
    </row>
    <row r="6" spans="1:7" s="8" customFormat="1" ht="89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>
      <c r="A7" s="9"/>
      <c r="B7" s="9"/>
      <c r="C7" s="9"/>
      <c r="D7" s="9"/>
      <c r="E7" s="9"/>
      <c r="F7" s="9"/>
    </row>
    <row r="8" spans="1:7" s="12" customFormat="1" ht="15" customHeight="1">
      <c r="A8" s="10"/>
      <c r="B8" s="11"/>
      <c r="C8" s="11"/>
      <c r="D8" s="11"/>
      <c r="E8" s="11"/>
      <c r="F8" s="11"/>
    </row>
    <row r="9" spans="1:7" s="16" customFormat="1" ht="15.75">
      <c r="A9" s="13" t="s">
        <v>10</v>
      </c>
      <c r="B9" s="14">
        <f>SUM(B10:B12)</f>
        <v>2574423446</v>
      </c>
      <c r="C9" s="14"/>
      <c r="D9" s="14"/>
      <c r="E9" s="14"/>
      <c r="F9" s="14">
        <f>SUM(F10:F12)</f>
        <v>2574423446</v>
      </c>
      <c r="G9" s="15"/>
    </row>
    <row r="10" spans="1:7" s="16" customFormat="1" ht="12.7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>
      <c r="A11" s="10" t="s">
        <v>12</v>
      </c>
      <c r="B11" s="11">
        <f>SUM('[1]1ESF'!G72)</f>
        <v>2574423446</v>
      </c>
      <c r="C11" s="11"/>
      <c r="D11" s="11"/>
      <c r="E11" s="11"/>
      <c r="F11" s="11">
        <f t="shared" ref="F11:F12" si="0">SUM(B11)</f>
        <v>2574423446</v>
      </c>
    </row>
    <row r="12" spans="1:7" s="12" customFormat="1" ht="15" customHeight="1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>
      <c r="A13" s="10"/>
      <c r="B13" s="11"/>
      <c r="C13" s="11"/>
      <c r="D13" s="11"/>
      <c r="E13" s="11"/>
      <c r="F13" s="11"/>
    </row>
    <row r="14" spans="1:7" s="16" customFormat="1" ht="15.75">
      <c r="A14" s="13" t="s">
        <v>14</v>
      </c>
      <c r="B14" s="14"/>
      <c r="C14" s="14">
        <f>SUM(C16:C19)</f>
        <v>29372416276</v>
      </c>
      <c r="D14" s="14">
        <f>SUM(D15)</f>
        <v>3892423774</v>
      </c>
      <c r="E14" s="14"/>
      <c r="F14" s="14">
        <f>SUM(F15:F19)</f>
        <v>33264840050</v>
      </c>
      <c r="G14" s="15"/>
    </row>
    <row r="15" spans="1:7" s="12" customFormat="1" ht="18" customHeight="1">
      <c r="A15" s="10" t="s">
        <v>15</v>
      </c>
      <c r="B15" s="11"/>
      <c r="C15" s="11"/>
      <c r="D15" s="11">
        <f>SUM('[1]1ESF'!G78)</f>
        <v>3892423774</v>
      </c>
      <c r="E15" s="11"/>
      <c r="F15" s="11">
        <f>SUM(D15)</f>
        <v>3892423774</v>
      </c>
    </row>
    <row r="16" spans="1:7" s="12" customFormat="1" ht="15" customHeight="1">
      <c r="A16" s="10" t="s">
        <v>16</v>
      </c>
      <c r="B16" s="11"/>
      <c r="C16" s="11">
        <f>SUM('[1]1ESF'!G80)</f>
        <v>29013694811</v>
      </c>
      <c r="D16" s="11"/>
      <c r="E16" s="11"/>
      <c r="F16" s="11">
        <f>SUM(C16)</f>
        <v>29013694811</v>
      </c>
    </row>
    <row r="17" spans="1:6" s="12" customFormat="1" ht="15" customHeight="1">
      <c r="A17" s="10" t="s">
        <v>17</v>
      </c>
      <c r="B17" s="11"/>
      <c r="C17" s="11">
        <f>SUM('[1]1ESF'!G82)</f>
        <v>356232010</v>
      </c>
      <c r="D17" s="11"/>
      <c r="E17" s="11"/>
      <c r="F17" s="11">
        <f>SUM(C17)</f>
        <v>356232010</v>
      </c>
    </row>
    <row r="18" spans="1:6" s="12" customFormat="1" ht="15" customHeight="1">
      <c r="A18" s="10" t="s">
        <v>18</v>
      </c>
      <c r="B18" s="11"/>
      <c r="C18" s="17">
        <f>SUM('[1]1ESF'!G84)</f>
        <v>2471570</v>
      </c>
      <c r="D18" s="11"/>
      <c r="E18" s="11"/>
      <c r="F18" s="11">
        <f>SUM(C18)</f>
        <v>2471570</v>
      </c>
    </row>
    <row r="19" spans="1:6" s="12" customFormat="1" ht="15" customHeight="1">
      <c r="A19" s="10" t="s">
        <v>19</v>
      </c>
      <c r="B19" s="11"/>
      <c r="C19" s="11">
        <f>SUM('[1]1ESF'!G86)</f>
        <v>17885</v>
      </c>
      <c r="D19" s="11"/>
      <c r="E19" s="11"/>
      <c r="F19" s="11">
        <f>SUM(C19)</f>
        <v>17885</v>
      </c>
    </row>
    <row r="20" spans="1:6" s="16" customFormat="1" ht="20.100000000000001" customHeight="1">
      <c r="A20" s="10"/>
      <c r="B20" s="11"/>
      <c r="C20" s="11"/>
      <c r="D20" s="11"/>
      <c r="E20" s="11"/>
      <c r="F20" s="11"/>
    </row>
    <row r="21" spans="1:6" s="12" customFormat="1" ht="30" customHeight="1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>
      <c r="A24" s="10"/>
      <c r="B24" s="11"/>
      <c r="C24" s="11"/>
      <c r="D24" s="11"/>
      <c r="E24" s="11"/>
      <c r="F24" s="11"/>
    </row>
    <row r="25" spans="1:6" s="12" customFormat="1" ht="15" customHeight="1">
      <c r="A25" s="21" t="s">
        <v>23</v>
      </c>
      <c r="B25" s="22">
        <f>SUM(B9)</f>
        <v>2574423446</v>
      </c>
      <c r="C25" s="22">
        <f>SUM(C14)</f>
        <v>29372416276</v>
      </c>
      <c r="D25" s="22">
        <f>SUM(D14)</f>
        <v>3892423774</v>
      </c>
      <c r="E25" s="22">
        <f>SUM(E21)</f>
        <v>0</v>
      </c>
      <c r="F25" s="22">
        <f t="shared" ref="F25" si="1">SUM(F9+F14+F21)</f>
        <v>35839263496</v>
      </c>
    </row>
    <row r="26" spans="1:6" s="12" customFormat="1" ht="15" customHeight="1">
      <c r="A26" s="23"/>
      <c r="B26" s="24"/>
      <c r="C26" s="24"/>
      <c r="D26" s="24"/>
      <c r="E26" s="24"/>
      <c r="F26" s="24"/>
    </row>
    <row r="27" spans="1:6" s="12" customFormat="1" ht="30" customHeight="1">
      <c r="A27" s="18" t="s">
        <v>24</v>
      </c>
      <c r="B27" s="19">
        <f>SUM(B28:B30)</f>
        <v>11322</v>
      </c>
      <c r="C27" s="19"/>
      <c r="D27" s="19"/>
      <c r="E27" s="20"/>
      <c r="F27" s="20">
        <f>SUM(F28:F30)</f>
        <v>11322</v>
      </c>
    </row>
    <row r="28" spans="1:6" s="12" customFormat="1" ht="18" customHeight="1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>
      <c r="A29" s="10" t="s">
        <v>12</v>
      </c>
      <c r="B29" s="11">
        <f>SUM('[1]1ESF'!F72-'[1]1ESF'!G72)</f>
        <v>11322</v>
      </c>
      <c r="C29" s="11"/>
      <c r="D29" s="11"/>
      <c r="E29" s="11"/>
      <c r="F29" s="11">
        <f>SUM(B29)</f>
        <v>11322</v>
      </c>
    </row>
    <row r="30" spans="1:6" s="12" customFormat="1" ht="15" customHeight="1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>
      <c r="A31" s="10"/>
      <c r="B31" s="11"/>
      <c r="C31" s="11"/>
      <c r="D31" s="11"/>
      <c r="E31" s="11"/>
      <c r="F31" s="11"/>
    </row>
    <row r="32" spans="1:6" s="12" customFormat="1" ht="30" customHeight="1">
      <c r="A32" s="18" t="s">
        <v>25</v>
      </c>
      <c r="B32" s="19"/>
      <c r="C32" s="19">
        <f>SUM(C34)</f>
        <v>1935905107</v>
      </c>
      <c r="D32" s="19">
        <f>SUM(D33:D37)</f>
        <v>3631766080</v>
      </c>
      <c r="E32" s="20"/>
      <c r="F32" s="20">
        <f>SUM(F33:F37)</f>
        <v>5567671187</v>
      </c>
    </row>
    <row r="33" spans="1:6" s="16" customFormat="1" ht="20.100000000000001" customHeight="1">
      <c r="A33" s="10" t="s">
        <v>15</v>
      </c>
      <c r="B33" s="11"/>
      <c r="C33" s="11"/>
      <c r="D33" s="11">
        <f>SUM('[1]1ESF'!F78)</f>
        <v>7515138223</v>
      </c>
      <c r="E33" s="11"/>
      <c r="F33" s="11">
        <f>SUM(D33)</f>
        <v>7515138223</v>
      </c>
    </row>
    <row r="34" spans="1:6" s="12" customFormat="1" ht="15.75" customHeight="1">
      <c r="A34" s="10" t="s">
        <v>16</v>
      </c>
      <c r="B34" s="11"/>
      <c r="C34" s="11">
        <f>SUM('[1]1ESF'!F80-'[1]1ESF'!G80)</f>
        <v>1935905107</v>
      </c>
      <c r="D34" s="11">
        <f>-'[1]1ESF'!G78</f>
        <v>-3892423774</v>
      </c>
      <c r="E34" s="11"/>
      <c r="F34" s="11">
        <f>SUM(C34:D34)</f>
        <v>-1956518667</v>
      </c>
    </row>
    <row r="35" spans="1:6" s="12" customFormat="1" ht="12.75">
      <c r="A35" s="10" t="s">
        <v>17</v>
      </c>
      <c r="B35" s="11"/>
      <c r="C35" s="11"/>
      <c r="D35" s="11">
        <f>SUM('[1]1ESF'!F82-'[1]1ESF'!G82)</f>
        <v>9046478</v>
      </c>
      <c r="E35" s="11"/>
      <c r="F35" s="11">
        <f>SUM(D35)</f>
        <v>9046478</v>
      </c>
    </row>
    <row r="36" spans="1:6" s="12" customFormat="1" ht="12.75">
      <c r="A36" s="10" t="s">
        <v>18</v>
      </c>
      <c r="B36" s="11"/>
      <c r="C36" s="11"/>
      <c r="D36" s="11">
        <f>SUM('[1]1ESF'!F84-'[1]1ESF'!G84)</f>
        <v>5153</v>
      </c>
      <c r="E36" s="11"/>
      <c r="F36" s="11">
        <f t="shared" ref="F36:F37" si="2">SUM(D36)</f>
        <v>5153</v>
      </c>
    </row>
    <row r="37" spans="1:6" s="12" customFormat="1" ht="12.75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>
      <c r="A38" s="10"/>
      <c r="B38" s="11"/>
      <c r="C38" s="11"/>
      <c r="D38" s="11"/>
      <c r="E38" s="11"/>
      <c r="F38" s="11"/>
    </row>
    <row r="39" spans="1:6" s="12" customFormat="1" ht="30" customHeight="1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>
      <c r="A42" s="10"/>
      <c r="B42" s="11"/>
      <c r="C42" s="11"/>
      <c r="D42" s="11"/>
      <c r="E42" s="11"/>
      <c r="F42" s="11"/>
    </row>
    <row r="43" spans="1:6" s="12" customFormat="1" ht="3" customHeight="1">
      <c r="A43" s="25"/>
      <c r="B43" s="26"/>
      <c r="C43" s="26"/>
      <c r="D43" s="26"/>
      <c r="E43" s="26"/>
      <c r="F43" s="26"/>
    </row>
    <row r="44" spans="1:6" s="12" customFormat="1">
      <c r="A44" s="27" t="s">
        <v>27</v>
      </c>
      <c r="B44" s="28">
        <f>SUM(B25+B27)</f>
        <v>2574434768</v>
      </c>
      <c r="C44" s="28">
        <f>SUM(C25+C32)</f>
        <v>31308321383</v>
      </c>
      <c r="D44" s="28">
        <f>SUM(D25+D32)</f>
        <v>7524189854</v>
      </c>
      <c r="E44" s="28">
        <f>SUM(E25+E39)</f>
        <v>0</v>
      </c>
      <c r="F44" s="28">
        <f t="shared" ref="F44" si="3">SUM(F25+F27+F32+F39)</f>
        <v>41406946005</v>
      </c>
    </row>
    <row r="45" spans="1:6" s="12" customFormat="1" ht="8.1" customHeight="1">
      <c r="A45" s="29"/>
      <c r="B45" s="30"/>
      <c r="C45" s="30"/>
      <c r="D45" s="30"/>
      <c r="E45" s="31"/>
      <c r="F45" s="31"/>
    </row>
    <row r="46" spans="1:6" s="12" customFormat="1" ht="12.75">
      <c r="A46" s="32" t="s">
        <v>28</v>
      </c>
      <c r="B46" s="33"/>
      <c r="C46" s="33"/>
      <c r="D46" s="33"/>
      <c r="E46" s="34"/>
      <c r="F46" s="35"/>
    </row>
    <row r="47" spans="1:6" s="12" customFormat="1" ht="12.75"/>
    <row r="48" spans="1:6" s="12" customFormat="1" ht="12.75">
      <c r="F48" s="36"/>
    </row>
    <row r="49" spans="4:6" s="12" customFormat="1" ht="12.75"/>
    <row r="50" spans="4:6" s="12" customFormat="1" ht="12.75"/>
    <row r="51" spans="4:6" s="12" customFormat="1" ht="12.75">
      <c r="E51" s="37"/>
      <c r="F51" s="38"/>
    </row>
    <row r="52" spans="4:6" s="12" customFormat="1" ht="12.75">
      <c r="E52" s="37"/>
      <c r="F52" s="38"/>
    </row>
    <row r="53" spans="4:6" s="12" customFormat="1" ht="12.75">
      <c r="D53" s="39"/>
      <c r="E53" s="40"/>
      <c r="F53" s="41"/>
    </row>
    <row r="54" spans="4:6" s="12" customFormat="1" ht="12.75"/>
    <row r="55" spans="4:6" s="12" customFormat="1" ht="12.75"/>
    <row r="56" spans="4:6" s="12" customFormat="1" ht="12.75">
      <c r="F56" s="36"/>
    </row>
    <row r="57" spans="4:6" s="12" customFormat="1" ht="12.75"/>
    <row r="58" spans="4:6" s="12" customFormat="1" ht="12.75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2023-11-16T19:59:38Z</dcterms:created>
  <dcterms:modified xsi:type="dcterms:W3CDTF">2023-11-16T19:59:38Z</dcterms:modified>
</cp:coreProperties>
</file>