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B104" i="1"/>
  <c r="F104" i="1"/>
  <c r="G71" i="1"/>
  <c r="C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<sst xmlns="http://schemas.openxmlformats.org/spreadsheetml/2006/main" count="129" uniqueCount="126">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</sst>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8" fillId="0" borderId="0"/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7" fillId="0" borderId="0"/>
    <xf numFmtId="0" fontId="18" fillId="21" borderId="9" applyNumberFormat="0" applyAlignment="0" applyProtection="0"/>
    <xf numFmtId="0" fontId="18" fillId="21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4" borderId="11">
      <alignment horizontal="center" vertical="center"/>
    </xf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24" borderId="11">
      <alignment horizontal="centerContinuous"/>
    </xf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3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4" borderId="4" xfId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6" fillId="5" borderId="5" xfId="1" applyFont="1" applyFill="1" applyBorder="1" applyAlignment="1">
      <alignment vertical="top" wrapText="1"/>
    </xf>
    <xf numFmtId="164" fontId="4" fillId="5" borderId="5" xfId="1" applyNumberFormat="1" applyFont="1" applyFill="1" applyBorder="1" applyAlignment="1">
      <alignment vertical="top" wrapText="1"/>
    </xf>
    <xf numFmtId="0" fontId="6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4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 wrapText="1"/>
    </xf>
    <xf numFmtId="0" fontId="4" fillId="0" borderId="5" xfId="1" applyFont="1" applyBorder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6" fillId="4" borderId="0" xfId="1" applyFont="1" applyFill="1" applyAlignment="1">
      <alignment vertical="center" wrapText="1"/>
    </xf>
    <xf numFmtId="164" fontId="4" fillId="4" borderId="0" xfId="1" applyNumberFormat="1" applyFont="1" applyFill="1" applyAlignment="1">
      <alignment horizontal="right" vertical="center" wrapText="1"/>
    </xf>
    <xf numFmtId="0" fontId="6" fillId="5" borderId="0" xfId="1" applyFont="1" applyFill="1" applyAlignment="1">
      <alignment vertical="top" wrapText="1"/>
    </xf>
    <xf numFmtId="164" fontId="6" fillId="5" borderId="0" xfId="2" applyNumberFormat="1" applyFont="1" applyFill="1" applyAlignment="1">
      <alignment horizontal="right" vertical="top" wrapText="1"/>
    </xf>
    <xf numFmtId="0" fontId="4" fillId="0" borderId="6" xfId="1" applyFont="1" applyBorder="1" applyAlignment="1">
      <alignment vertical="top" wrapText="1"/>
    </xf>
    <xf numFmtId="164" fontId="4" fillId="0" borderId="6" xfId="1" applyNumberFormat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164" fontId="6" fillId="0" borderId="6" xfId="1" applyNumberFormat="1" applyFont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164" fontId="6" fillId="3" borderId="7" xfId="2" applyNumberFormat="1" applyFont="1" applyFill="1" applyBorder="1" applyAlignment="1">
      <alignment horizontal="right" vertical="top" wrapText="1"/>
    </xf>
    <xf numFmtId="0" fontId="4" fillId="3" borderId="7" xfId="1" applyFont="1" applyFill="1" applyBorder="1" applyAlignment="1">
      <alignment vertical="top" wrapText="1"/>
    </xf>
    <xf numFmtId="0" fontId="9" fillId="0" borderId="0" xfId="2" applyFont="1" applyAlignment="1">
      <alignment horizontal="justify" vertical="top" wrapText="1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6</xdr:col>
      <xdr:colOff>455083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2E00-000003000000}"/>
            </a:ext>
          </a:extLst>
        </xdr:cNvPr>
        <xdr:cNvSpPr txBox="1"/>
      </xdr:nvSpPr>
      <xdr:spPr>
        <a:xfrm>
          <a:off x="12113683" y="571500"/>
          <a:ext cx="58314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3"/>
  <sheetViews>
    <sheetView showGridLines="0" tabSelected="1" topLeftCell="A85" zoomScale="90" zoomScaleNormal="90" workbookViewId="0">
      <selection activeCell="F8" sqref="F8"/>
    </sheetView>
  </sheetViews>
  <sheetFormatPr baseColWidth="10" defaultRowHeight="1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6"/>
  </cols>
  <sheetData>
    <row r="1" spans="1:9" s="3" customFormat="1" ht="3" customHeight="1">
      <c r="A1" s="1"/>
      <c r="B1" s="2"/>
      <c r="C1" s="2"/>
      <c r="D1" s="1"/>
      <c r="E1" s="1"/>
      <c r="F1" s="2"/>
      <c r="G1" s="2"/>
    </row>
    <row r="2" spans="1:9" s="3" customFormat="1" ht="12.75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>
      <c r="A8" s="5"/>
      <c r="B8" s="13"/>
      <c r="C8" s="13"/>
      <c r="F8" s="13"/>
      <c r="G8" s="13"/>
    </row>
    <row r="9" spans="1:9" s="17" customFormat="1" ht="13.5" thickBot="1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>
      <c r="A11" s="20" t="s">
        <v>12</v>
      </c>
      <c r="B11" s="21">
        <f>SUM(B12:B18)</f>
        <v>9441073882</v>
      </c>
      <c r="C11" s="21">
        <f>SUM(C12:C18)</f>
        <v>5308399116</v>
      </c>
      <c r="D11" s="22"/>
      <c r="E11" s="20" t="s">
        <v>13</v>
      </c>
      <c r="F11" s="21">
        <f>SUM(F12:F20)</f>
        <v>4012228206</v>
      </c>
      <c r="G11" s="21">
        <f>SUM(G12:G20)</f>
        <v>4782440680</v>
      </c>
    </row>
    <row r="12" spans="1:9" s="17" customFormat="1" ht="12.75">
      <c r="A12" s="17" t="s">
        <v>14</v>
      </c>
      <c r="B12" s="23">
        <v>957327</v>
      </c>
      <c r="C12" s="23">
        <v>0</v>
      </c>
      <c r="D12" s="24"/>
      <c r="E12" s="17" t="s">
        <v>15</v>
      </c>
      <c r="F12" s="23">
        <v>827469595</v>
      </c>
      <c r="G12" s="23">
        <v>806934215</v>
      </c>
    </row>
    <row r="13" spans="1:9" s="17" customFormat="1" ht="12.7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1112808033</v>
      </c>
      <c r="G13" s="23">
        <v>1177085480</v>
      </c>
    </row>
    <row r="14" spans="1:9" s="17" customFormat="1" ht="12.75">
      <c r="A14" s="17" t="s">
        <v>18</v>
      </c>
      <c r="B14" s="23">
        <v>7845013140</v>
      </c>
      <c r="C14" s="23">
        <v>4351054765</v>
      </c>
      <c r="D14" s="24"/>
      <c r="E14" s="17" t="s">
        <v>19</v>
      </c>
      <c r="F14" s="23">
        <v>44889416</v>
      </c>
      <c r="G14" s="23">
        <v>334170483</v>
      </c>
    </row>
    <row r="15" spans="1:9" s="17" customFormat="1" ht="12.75">
      <c r="A15" s="17" t="s">
        <v>20</v>
      </c>
      <c r="B15" s="23">
        <v>8033756</v>
      </c>
      <c r="C15" s="23">
        <v>8028602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>
      <c r="A16" s="17" t="s">
        <v>22</v>
      </c>
      <c r="B16" s="23">
        <v>1570386551</v>
      </c>
      <c r="C16" s="23">
        <v>943032443</v>
      </c>
      <c r="D16" s="24"/>
      <c r="E16" s="17" t="s">
        <v>23</v>
      </c>
      <c r="F16" s="23">
        <v>36897759</v>
      </c>
      <c r="G16" s="23">
        <v>301210861</v>
      </c>
    </row>
    <row r="17" spans="1:7" s="17" customFormat="1" ht="25.5">
      <c r="A17" s="17" t="s">
        <v>24</v>
      </c>
      <c r="B17" s="23">
        <v>16683108</v>
      </c>
      <c r="C17" s="23">
        <v>6283306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1785082262</v>
      </c>
      <c r="G18" s="23">
        <v>2064830817</v>
      </c>
    </row>
    <row r="19" spans="1:7" s="17" customFormat="1" ht="12.75">
      <c r="A19" s="20" t="s">
        <v>28</v>
      </c>
      <c r="B19" s="21">
        <f>SUM(B20:B26)</f>
        <v>128468793</v>
      </c>
      <c r="C19" s="21">
        <f>SUM(C20:C26)</f>
        <v>32496736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205081141</v>
      </c>
      <c r="G20" s="23">
        <v>98208824</v>
      </c>
    </row>
    <row r="21" spans="1:7" s="17" customFormat="1" ht="12.75">
      <c r="A21" s="17" t="s">
        <v>32</v>
      </c>
      <c r="B21" s="23">
        <v>110751164</v>
      </c>
      <c r="C21" s="23">
        <v>18453916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>
      <c r="A22" s="17" t="s">
        <v>34</v>
      </c>
      <c r="B22" s="23">
        <v>10410115</v>
      </c>
      <c r="C22" s="23">
        <v>1378408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>
      <c r="A25" s="17" t="s">
        <v>40</v>
      </c>
      <c r="B25" s="23">
        <v>7307514</v>
      </c>
      <c r="C25" s="23">
        <v>12664412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>
      <c r="A27" s="20" t="s">
        <v>44</v>
      </c>
      <c r="B27" s="21">
        <f>SUM(B28:B32)</f>
        <v>703907928</v>
      </c>
      <c r="C27" s="21">
        <f>SUM(C28:C32)</f>
        <v>1104995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>
      <c r="A28" s="17" t="s">
        <v>46</v>
      </c>
      <c r="B28" s="23">
        <v>3430990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>
      <c r="A29" s="17" t="s">
        <v>48</v>
      </c>
      <c r="B29" s="23">
        <v>33469107</v>
      </c>
      <c r="C29" s="23">
        <v>1104995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>
      <c r="A31" s="17" t="s">
        <v>52</v>
      </c>
      <c r="B31" s="23">
        <v>667007831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>
      <c r="A33" s="20" t="s">
        <v>56</v>
      </c>
      <c r="B33" s="21">
        <f>SUM(B34:B38)</f>
        <v>2393046</v>
      </c>
      <c r="C33" s="21">
        <f>SUM(C34:C38)</f>
        <v>5890549</v>
      </c>
      <c r="D33" s="24"/>
      <c r="E33" s="20" t="s">
        <v>57</v>
      </c>
      <c r="F33" s="21">
        <f>SUM(F34:F39)</f>
        <v>641047446</v>
      </c>
      <c r="G33" s="21">
        <f>SUM(G34:G39)</f>
        <v>507102664</v>
      </c>
    </row>
    <row r="34" spans="1:7" s="17" customFormat="1" ht="12.75">
      <c r="A34" s="17" t="s">
        <v>58</v>
      </c>
      <c r="B34" s="23">
        <v>2393046</v>
      </c>
      <c r="C34" s="23">
        <v>5890549</v>
      </c>
      <c r="D34" s="24"/>
      <c r="E34" s="17" t="s">
        <v>59</v>
      </c>
      <c r="F34" s="23">
        <v>0</v>
      </c>
      <c r="G34" s="23">
        <v>241</v>
      </c>
    </row>
    <row r="35" spans="1:7" s="17" customFormat="1" ht="12.7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640684472</v>
      </c>
      <c r="G35" s="23">
        <v>506932778</v>
      </c>
    </row>
    <row r="36" spans="1:7" s="17" customFormat="1" ht="12.7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362974</v>
      </c>
      <c r="G37" s="23">
        <v>169645</v>
      </c>
    </row>
    <row r="38" spans="1:7" s="17" customFormat="1" ht="12.75" customHeight="1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>
      <c r="A39" s="20" t="s">
        <v>68</v>
      </c>
      <c r="B39" s="21">
        <v>41515467</v>
      </c>
      <c r="C39" s="21">
        <v>39676426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>
      <c r="A43" s="20" t="s">
        <v>76</v>
      </c>
      <c r="B43" s="21">
        <f>SUM(B44:B47)</f>
        <v>432167210</v>
      </c>
      <c r="C43" s="21">
        <f>SUM(C44:C47)</f>
        <v>433353941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1035084901</v>
      </c>
      <c r="G44" s="21">
        <f>SUM(G45:G47)</f>
        <v>71150123</v>
      </c>
    </row>
    <row r="45" spans="1:7" s="17" customFormat="1" ht="12.7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74605185</v>
      </c>
      <c r="G45" s="23">
        <v>68249215</v>
      </c>
    </row>
    <row r="46" spans="1:7" s="17" customFormat="1" ht="25.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>
      <c r="A47" s="17" t="s">
        <v>84</v>
      </c>
      <c r="B47" s="23">
        <v>432167210</v>
      </c>
      <c r="C47" s="23">
        <v>433353941</v>
      </c>
      <c r="D47" s="22"/>
      <c r="E47" s="17" t="s">
        <v>85</v>
      </c>
      <c r="F47" s="23">
        <v>960479716</v>
      </c>
      <c r="G47" s="23">
        <v>2900908</v>
      </c>
    </row>
    <row r="48" spans="1:7" s="17" customFormat="1" ht="12.75">
      <c r="A48" s="20"/>
      <c r="B48" s="25"/>
      <c r="C48" s="25"/>
      <c r="D48" s="22"/>
      <c r="F48" s="26"/>
      <c r="G48" s="26"/>
    </row>
    <row r="49" spans="1:7" s="17" customFormat="1" ht="12.75">
      <c r="A49" s="20" t="s">
        <v>86</v>
      </c>
      <c r="B49" s="21">
        <f>SUM(B11+B19+B27+B33+B39+B40+B43)</f>
        <v>10749526326</v>
      </c>
      <c r="C49" s="21">
        <f>SUM(C11+C19+C27+C33+C39+C40+C43)</f>
        <v>5820921763</v>
      </c>
      <c r="D49" s="24"/>
      <c r="E49" s="20" t="s">
        <v>87</v>
      </c>
      <c r="F49" s="21">
        <f>SUM(F44+F40+F33+F29+F28+F25+F21+F11)</f>
        <v>5688360553</v>
      </c>
      <c r="G49" s="21">
        <f>SUM(G44+G40+G33+G29+G28+G25+G21+G11)</f>
        <v>5360693467</v>
      </c>
    </row>
    <row r="50" spans="1:7" s="17" customFormat="1" ht="13.5" thickBot="1">
      <c r="A50" s="20"/>
      <c r="B50" s="27"/>
      <c r="C50" s="27"/>
      <c r="D50" s="24"/>
      <c r="E50" s="20"/>
      <c r="F50" s="27"/>
      <c r="G50" s="27"/>
    </row>
    <row r="51" spans="1:7" s="17" customFormat="1" ht="13.5" thickTop="1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>
      <c r="B52" s="25"/>
      <c r="C52" s="25"/>
      <c r="D52" s="24"/>
      <c r="F52" s="25"/>
      <c r="G52" s="25"/>
    </row>
    <row r="53" spans="1:7" s="17" customFormat="1" ht="12.75">
      <c r="A53" s="20" t="s">
        <v>90</v>
      </c>
      <c r="B53" s="21">
        <v>434664918</v>
      </c>
      <c r="C53" s="21">
        <v>543242078</v>
      </c>
      <c r="D53" s="24"/>
      <c r="E53" s="20" t="s">
        <v>91</v>
      </c>
      <c r="F53" s="21">
        <v>2426647463</v>
      </c>
      <c r="G53" s="21">
        <v>2871236381</v>
      </c>
    </row>
    <row r="54" spans="1:7" s="17" customFormat="1" ht="5.0999999999999996" customHeight="1">
      <c r="A54" s="20"/>
      <c r="B54" s="21"/>
      <c r="C54" s="21"/>
      <c r="D54" s="24"/>
      <c r="E54" s="20"/>
      <c r="F54" s="21"/>
      <c r="G54" s="21"/>
    </row>
    <row r="55" spans="1:7" s="17" customFormat="1" ht="12.75">
      <c r="A55" s="20" t="s">
        <v>92</v>
      </c>
      <c r="B55" s="21">
        <v>999640494</v>
      </c>
      <c r="C55" s="21">
        <v>1321148679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>
      <c r="A56" s="20"/>
      <c r="B56" s="21"/>
      <c r="C56" s="21"/>
      <c r="D56" s="22"/>
      <c r="E56" s="20"/>
      <c r="F56" s="21"/>
      <c r="G56" s="21"/>
    </row>
    <row r="57" spans="1:7" s="17" customFormat="1" ht="12.75">
      <c r="A57" s="20" t="s">
        <v>94</v>
      </c>
      <c r="B57" s="21">
        <v>24246713049</v>
      </c>
      <c r="C57" s="21">
        <v>24598671517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>
      <c r="A58" s="20"/>
      <c r="B58" s="21"/>
      <c r="C58" s="21"/>
      <c r="D58" s="24"/>
      <c r="E58" s="20"/>
      <c r="F58" s="21"/>
      <c r="G58" s="21"/>
    </row>
    <row r="59" spans="1:7" s="17" customFormat="1" ht="12.75">
      <c r="A59" s="20" t="s">
        <v>96</v>
      </c>
      <c r="B59" s="21">
        <v>3778224893</v>
      </c>
      <c r="C59" s="21">
        <v>3591860560</v>
      </c>
      <c r="D59" s="24"/>
      <c r="E59" s="20" t="s">
        <v>97</v>
      </c>
      <c r="F59" s="21">
        <v>2320209570</v>
      </c>
      <c r="G59" s="21">
        <v>3372927221</v>
      </c>
    </row>
    <row r="60" spans="1:7" s="17" customFormat="1" ht="5.0999999999999996" customHeight="1">
      <c r="A60" s="20"/>
      <c r="B60" s="21"/>
      <c r="C60" s="21"/>
      <c r="D60" s="24"/>
      <c r="E60" s="20"/>
      <c r="F60" s="21"/>
      <c r="G60" s="21"/>
    </row>
    <row r="61" spans="1:7" s="17" customFormat="1" ht="25.5">
      <c r="A61" s="20" t="s">
        <v>98</v>
      </c>
      <c r="B61" s="21">
        <v>46681696</v>
      </c>
      <c r="C61" s="21">
        <v>46333030</v>
      </c>
      <c r="D61" s="24"/>
      <c r="E61" s="20" t="s">
        <v>99</v>
      </c>
      <c r="F61" s="21">
        <v>180413605</v>
      </c>
      <c r="G61" s="21">
        <v>459614282</v>
      </c>
    </row>
    <row r="62" spans="1:7" s="17" customFormat="1" ht="5.0999999999999996" customHeight="1">
      <c r="A62" s="20"/>
      <c r="B62" s="21"/>
      <c r="C62" s="21"/>
      <c r="D62" s="24"/>
      <c r="E62" s="20"/>
      <c r="F62" s="21"/>
      <c r="G62" s="21"/>
    </row>
    <row r="63" spans="1:7" s="17" customFormat="1" ht="12.75">
      <c r="A63" s="20" t="s">
        <v>100</v>
      </c>
      <c r="B63" s="21">
        <v>-893380768</v>
      </c>
      <c r="C63" s="21">
        <v>-911172546</v>
      </c>
      <c r="D63" s="22"/>
      <c r="E63" s="20" t="s">
        <v>101</v>
      </c>
      <c r="F63" s="21">
        <v>3405941</v>
      </c>
      <c r="G63" s="21">
        <v>15076567</v>
      </c>
    </row>
    <row r="64" spans="1:7" s="17" customFormat="1" ht="5.0999999999999996" customHeight="1">
      <c r="A64" s="20"/>
      <c r="B64" s="21"/>
      <c r="C64" s="21"/>
      <c r="D64" s="24"/>
      <c r="F64" s="26"/>
      <c r="G64" s="26"/>
    </row>
    <row r="65" spans="1:9" s="17" customFormat="1" ht="12.75">
      <c r="A65" s="20" t="s">
        <v>102</v>
      </c>
      <c r="B65" s="21">
        <v>12151210978</v>
      </c>
      <c r="C65" s="21">
        <v>12428027367</v>
      </c>
      <c r="D65" s="24"/>
      <c r="F65" s="25"/>
      <c r="G65" s="25"/>
    </row>
    <row r="66" spans="1:9" s="17" customFormat="1" ht="5.0999999999999996" customHeight="1">
      <c r="A66" s="20"/>
      <c r="B66" s="21"/>
      <c r="C66" s="21"/>
      <c r="D66" s="24"/>
      <c r="F66" s="25"/>
      <c r="G66" s="25"/>
    </row>
    <row r="67" spans="1:9" s="17" customFormat="1" ht="12.7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>
      <c r="B68" s="21"/>
      <c r="C68" s="21"/>
      <c r="D68" s="24"/>
      <c r="F68" s="25"/>
      <c r="G68" s="25"/>
    </row>
    <row r="69" spans="1:9" s="17" customFormat="1" ht="12.75">
      <c r="A69" s="20" t="s">
        <v>104</v>
      </c>
      <c r="B69" s="21">
        <v>512701551</v>
      </c>
      <c r="C69" s="21">
        <v>479778966</v>
      </c>
      <c r="D69" s="24"/>
      <c r="E69" s="20" t="s">
        <v>105</v>
      </c>
      <c r="F69" s="21">
        <f>SUM(F63+F61+F59+F57+F55+F53)</f>
        <v>4930676579</v>
      </c>
      <c r="G69" s="21">
        <f>SUM(G63+G61+G59+G57+G55+G53)</f>
        <v>6718854451</v>
      </c>
    </row>
    <row r="70" spans="1:9" s="17" customFormat="1" ht="12.75">
      <c r="B70" s="25"/>
      <c r="C70" s="25"/>
      <c r="D70" s="24"/>
      <c r="F70" s="26"/>
      <c r="G70" s="26"/>
    </row>
    <row r="71" spans="1:9" s="17" customFormat="1" ht="12.75">
      <c r="A71" s="20" t="s">
        <v>106</v>
      </c>
      <c r="B71" s="21">
        <f>SUM(B69+B65+B63+B61+B59+B57+B55+B53+B67)</f>
        <v>41276456811</v>
      </c>
      <c r="C71" s="21">
        <f>SUM(C69+C65+C63+C61+C59+C57+C55+C53+C67)</f>
        <v>42097889651</v>
      </c>
      <c r="D71" s="24"/>
      <c r="E71" s="20" t="s">
        <v>107</v>
      </c>
      <c r="F71" s="21">
        <f>SUM(F69+F49)</f>
        <v>10619037132</v>
      </c>
      <c r="G71" s="21">
        <f>SUM(G69+G49)</f>
        <v>12079547918</v>
      </c>
      <c r="I71" s="26"/>
    </row>
    <row r="72" spans="1:9" s="17" customFormat="1" ht="12.75">
      <c r="B72" s="26"/>
      <c r="C72" s="26"/>
      <c r="D72" s="24"/>
      <c r="F72" s="26"/>
      <c r="G72" s="26"/>
    </row>
    <row r="73" spans="1:9" s="17" customFormat="1" ht="12.7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>
      <c r="B74" s="25"/>
      <c r="C74" s="25"/>
      <c r="D74" s="24"/>
      <c r="F74" s="25"/>
      <c r="G74" s="25"/>
    </row>
    <row r="75" spans="1:9" s="17" customFormat="1" ht="12.75">
      <c r="B75" s="26"/>
      <c r="C75" s="26"/>
      <c r="E75" s="34" t="s">
        <v>109</v>
      </c>
      <c r="F75" s="35">
        <f>SUM(F77+F79+F81)</f>
        <v>2574434768</v>
      </c>
      <c r="G75" s="35">
        <f>SUM(G77+G79+G81)</f>
        <v>2574423446</v>
      </c>
    </row>
    <row r="76" spans="1:9" s="17" customFormat="1" ht="5.0999999999999996" customHeight="1">
      <c r="B76" s="26"/>
      <c r="C76" s="26"/>
      <c r="D76" s="22"/>
      <c r="E76" s="20"/>
      <c r="F76" s="25"/>
      <c r="G76" s="25"/>
    </row>
    <row r="77" spans="1:9" s="17" customFormat="1" ht="12.7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>
      <c r="B78" s="26"/>
      <c r="C78" s="26"/>
      <c r="E78" s="20"/>
      <c r="F78" s="21"/>
      <c r="G78" s="21"/>
    </row>
    <row r="79" spans="1:9" s="17" customFormat="1" ht="12.75">
      <c r="B79" s="25"/>
      <c r="C79" s="25"/>
      <c r="D79" s="24"/>
      <c r="E79" s="20" t="s">
        <v>111</v>
      </c>
      <c r="F79" s="21">
        <v>2574434768</v>
      </c>
      <c r="G79" s="21">
        <v>2574423446</v>
      </c>
    </row>
    <row r="80" spans="1:9" s="17" customFormat="1" ht="5.0999999999999996" customHeight="1">
      <c r="B80" s="26"/>
      <c r="C80" s="26"/>
      <c r="E80" s="20"/>
      <c r="F80" s="21"/>
      <c r="G80" s="21"/>
    </row>
    <row r="81" spans="2:7" s="17" customFormat="1" ht="12.7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>
      <c r="B82" s="25"/>
      <c r="C82" s="25"/>
      <c r="D82" s="24"/>
      <c r="F82" s="26"/>
      <c r="G82" s="26"/>
    </row>
    <row r="83" spans="2:7" s="17" customFormat="1" ht="12.75">
      <c r="B83" s="25"/>
      <c r="C83" s="25"/>
      <c r="D83" s="22"/>
      <c r="E83" s="34" t="s">
        <v>113</v>
      </c>
      <c r="F83" s="35">
        <f>SUM(F85+F87+F89+F91+F93)</f>
        <v>38832511237</v>
      </c>
      <c r="G83" s="35">
        <f>SUM(G85+G87+G89+G91+G93)</f>
        <v>33264840050</v>
      </c>
    </row>
    <row r="84" spans="2:7" s="17" customFormat="1" ht="5.0999999999999996" customHeight="1">
      <c r="B84" s="25"/>
      <c r="C84" s="25"/>
      <c r="D84" s="22"/>
      <c r="F84" s="26"/>
      <c r="G84" s="26"/>
    </row>
    <row r="85" spans="2:7" s="17" customFormat="1" ht="12.75">
      <c r="B85" s="25"/>
      <c r="C85" s="25"/>
      <c r="D85" s="24"/>
      <c r="E85" s="20" t="s">
        <v>114</v>
      </c>
      <c r="F85" s="21">
        <v>7515138223</v>
      </c>
      <c r="G85" s="21">
        <v>3892423774</v>
      </c>
    </row>
    <row r="86" spans="2:7" s="17" customFormat="1" ht="5.0999999999999996" customHeight="1">
      <c r="B86" s="26"/>
      <c r="C86" s="26"/>
      <c r="E86" s="20"/>
      <c r="F86" s="21"/>
      <c r="G86" s="21"/>
    </row>
    <row r="87" spans="2:7" s="17" customFormat="1" ht="12.75">
      <c r="B87" s="26"/>
      <c r="C87" s="26"/>
      <c r="E87" s="20" t="s">
        <v>115</v>
      </c>
      <c r="F87" s="21">
        <v>30949599918</v>
      </c>
      <c r="G87" s="21">
        <v>29013694811</v>
      </c>
    </row>
    <row r="88" spans="2:7" s="17" customFormat="1" ht="5.0999999999999996" customHeight="1">
      <c r="B88" s="26"/>
      <c r="C88" s="26"/>
      <c r="E88" s="20"/>
      <c r="F88" s="21"/>
      <c r="G88" s="21"/>
    </row>
    <row r="89" spans="2:7" s="17" customFormat="1" ht="12.75">
      <c r="B89" s="26"/>
      <c r="C89" s="26"/>
      <c r="E89" s="20" t="s">
        <v>116</v>
      </c>
      <c r="F89" s="21">
        <v>365278488</v>
      </c>
      <c r="G89" s="21">
        <v>356232010</v>
      </c>
    </row>
    <row r="90" spans="2:7" s="17" customFormat="1" ht="5.0999999999999996" customHeight="1">
      <c r="B90" s="26"/>
      <c r="C90" s="26"/>
      <c r="E90" s="20"/>
      <c r="F90" s="21"/>
      <c r="G90" s="21"/>
    </row>
    <row r="91" spans="2:7" s="17" customFormat="1" ht="12.75">
      <c r="B91" s="26"/>
      <c r="C91" s="26"/>
      <c r="E91" s="20" t="s">
        <v>117</v>
      </c>
      <c r="F91" s="21">
        <v>2476723</v>
      </c>
      <c r="G91" s="21">
        <v>2471570</v>
      </c>
    </row>
    <row r="92" spans="2:7" s="17" customFormat="1" ht="5.0999999999999996" customHeight="1">
      <c r="B92" s="26"/>
      <c r="C92" s="26"/>
      <c r="E92" s="20"/>
      <c r="F92" s="21"/>
      <c r="G92" s="21"/>
    </row>
    <row r="93" spans="2:7" s="17" customFormat="1" ht="12.75">
      <c r="B93" s="26"/>
      <c r="C93" s="26"/>
      <c r="E93" s="20" t="s">
        <v>118</v>
      </c>
      <c r="F93" s="21">
        <v>17885</v>
      </c>
      <c r="G93" s="21">
        <v>17885</v>
      </c>
    </row>
    <row r="94" spans="2:7" s="17" customFormat="1" ht="5.0999999999999996" customHeight="1">
      <c r="B94" s="26"/>
      <c r="C94" s="26"/>
      <c r="F94" s="26"/>
      <c r="G94" s="26"/>
    </row>
    <row r="95" spans="2:7" s="17" customFormat="1" ht="25.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>
      <c r="B96" s="26"/>
      <c r="C96" s="26"/>
      <c r="F96" s="26"/>
      <c r="G96" s="26"/>
    </row>
    <row r="97" spans="1:8" s="17" customFormat="1" ht="12.7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>
      <c r="B98" s="26"/>
      <c r="C98" s="26"/>
      <c r="E98" s="20"/>
      <c r="F98" s="21"/>
      <c r="G98" s="21"/>
    </row>
    <row r="99" spans="1:8" s="17" customFormat="1" ht="12.7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>
      <c r="B100" s="26"/>
      <c r="C100" s="26"/>
      <c r="F100" s="26"/>
      <c r="G100" s="26"/>
    </row>
    <row r="101" spans="1:8" s="17" customFormat="1" ht="12.75">
      <c r="B101" s="26"/>
      <c r="C101" s="26"/>
      <c r="E101" s="20" t="s">
        <v>122</v>
      </c>
      <c r="F101" s="21">
        <f>SUM(F75+F83+F95)</f>
        <v>41406946005</v>
      </c>
      <c r="G101" s="21">
        <f>SUM(G75+G83+G95)</f>
        <v>35839263496</v>
      </c>
    </row>
    <row r="102" spans="1:8" s="17" customFormat="1" ht="13.5" thickBot="1">
      <c r="B102" s="26"/>
      <c r="C102" s="26"/>
      <c r="E102" s="20"/>
      <c r="F102" s="29"/>
      <c r="G102" s="29"/>
    </row>
    <row r="103" spans="1:8" s="17" customFormat="1" ht="3" customHeight="1">
      <c r="A103" s="36"/>
      <c r="B103" s="37"/>
      <c r="C103" s="37"/>
      <c r="D103" s="36"/>
      <c r="E103" s="38"/>
      <c r="F103" s="39"/>
      <c r="G103" s="39"/>
    </row>
    <row r="104" spans="1:8" s="17" customFormat="1" ht="12.75">
      <c r="A104" s="40" t="s">
        <v>123</v>
      </c>
      <c r="B104" s="41">
        <f>SUM(B71+B49)</f>
        <v>52025983137</v>
      </c>
      <c r="C104" s="41">
        <f>SUM(C71+C49)</f>
        <v>47918811414</v>
      </c>
      <c r="D104" s="42"/>
      <c r="E104" s="40" t="s">
        <v>124</v>
      </c>
      <c r="F104" s="41">
        <f>SUM(F101+F71)</f>
        <v>52025983137</v>
      </c>
      <c r="G104" s="41">
        <f>SUM(G101+G71)</f>
        <v>47918811414</v>
      </c>
    </row>
    <row r="105" spans="1:8" s="3" customFormat="1" ht="15" customHeight="1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>
      <c r="B106" s="13"/>
      <c r="C106" s="13"/>
      <c r="F106" s="13"/>
      <c r="G106" s="13"/>
    </row>
    <row r="107" spans="1:8" s="3" customFormat="1" ht="12.75">
      <c r="B107" s="13"/>
      <c r="C107" s="13"/>
      <c r="F107" s="13"/>
      <c r="G107" s="13"/>
    </row>
    <row r="108" spans="1:8" s="3" customFormat="1" ht="12.75">
      <c r="B108" s="13"/>
      <c r="C108" s="13"/>
      <c r="F108" s="13"/>
      <c r="G108" s="13"/>
    </row>
    <row r="109" spans="1:8" s="3" customFormat="1" ht="12.75">
      <c r="B109" s="13"/>
      <c r="C109" s="13"/>
      <c r="F109" s="13"/>
      <c r="G109" s="13"/>
    </row>
    <row r="110" spans="1:8">
      <c r="H110" s="3"/>
    </row>
    <row r="111" spans="1:8">
      <c r="H111" s="3"/>
    </row>
    <row r="112" spans="1:8">
      <c r="A112" s="44"/>
      <c r="B112" s="44"/>
      <c r="C112" s="44"/>
      <c r="E112" s="44"/>
      <c r="F112" s="44"/>
      <c r="G112" s="44"/>
      <c r="H112" s="3"/>
    </row>
    <row r="113" spans="1:8">
      <c r="A113" s="44"/>
      <c r="B113" s="44"/>
      <c r="C113" s="44"/>
      <c r="E113" s="44"/>
      <c r="F113" s="44"/>
      <c r="G113" s="44"/>
      <c r="H113" s="3"/>
    </row>
    <row r="114" spans="1:8">
      <c r="H114" s="3"/>
    </row>
    <row r="115" spans="1:8">
      <c r="H115" s="3"/>
    </row>
    <row r="116" spans="1:8">
      <c r="H116" s="3"/>
    </row>
    <row r="117" spans="1:8" ht="16.5">
      <c r="A117" s="45"/>
      <c r="B117" s="45"/>
      <c r="C117" s="45"/>
      <c r="D117" s="45"/>
      <c r="E117" s="45"/>
      <c r="F117" s="45"/>
      <c r="G117" s="45"/>
      <c r="H117" s="3"/>
    </row>
    <row r="118" spans="1:8">
      <c r="H118" s="3"/>
    </row>
    <row r="119" spans="1:8">
      <c r="H119" s="3"/>
    </row>
    <row r="120" spans="1:8">
      <c r="H120" s="3"/>
    </row>
    <row r="121" spans="1:8">
      <c r="H121" s="3"/>
    </row>
    <row r="122" spans="1:8">
      <c r="H122" s="3"/>
    </row>
    <row r="123" spans="1:8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2023-11-16T19:59:39Z</dcterms:created>
  <dcterms:modified xsi:type="dcterms:W3CDTF">2023-11-16T19:59:40Z</dcterms:modified>
</cp:coreProperties>
</file>