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-LDF1'!$A$1:$G$107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71" i="1" l="1"/>
  <c r="B104" i="1"/>
  <c r="F104" i="1"/>
  <c r="G71" i="1"/>
  <c r="C104" i="1"/>
  <c r="G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<sst xmlns="http://schemas.openxmlformats.org/spreadsheetml/2006/main" count="129" uniqueCount="126">
  <si>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</si>
  <si>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</si>
  <si>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</si>
  <si>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2022 Y AL 30 DE SEPTIEMBRE DE 2023</t>
  </si>
  <si>
    <t>( Cifras en Pesos )</t>
  </si>
  <si>
    <t>CONCEPTO</t>
  </si>
  <si>
    <t>30 DE SEPTIEMBRE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</si>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</sst>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_-[$€-2]* #,##0.00_-;\-[$€-2]* #,##0.00_-;_-[$€-2]* &quot;-&quot;??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8" fillId="0" borderId="0"/>
    <xf numFmtId="0" fontId="1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6" borderId="8" applyNumberFormat="0" applyAlignment="0" applyProtection="0"/>
    <xf numFmtId="0" fontId="16" fillId="6" borderId="8" applyNumberFormat="0" applyAlignment="0" applyProtection="0"/>
    <xf numFmtId="0" fontId="16" fillId="6" borderId="8" applyNumberFormat="0" applyAlignment="0" applyProtection="0"/>
    <xf numFmtId="0" fontId="16" fillId="6" borderId="8" applyNumberFormat="0" applyAlignment="0" applyProtection="0"/>
    <xf numFmtId="0" fontId="17" fillId="0" borderId="0"/>
    <xf numFmtId="0" fontId="18" fillId="21" borderId="9" applyNumberFormat="0" applyAlignment="0" applyProtection="0"/>
    <xf numFmtId="0" fontId="18" fillId="21" borderId="9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4" borderId="11">
      <alignment horizontal="center" vertical="center"/>
    </xf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24" borderId="11">
      <alignment horizontal="centerContinuous"/>
    </xf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9" borderId="0" applyNumberFormat="0" applyBorder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6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6" borderId="14" applyNumberFormat="0" applyAlignment="0" applyProtection="0"/>
    <xf numFmtId="0" fontId="28" fillId="6" borderId="14" applyNumberFormat="0" applyAlignment="0" applyProtection="0"/>
    <xf numFmtId="0" fontId="28" fillId="6" borderId="14" applyNumberFormat="0" applyAlignment="0" applyProtection="0"/>
    <xf numFmtId="0" fontId="28" fillId="6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</cellStyleXfs>
  <cellXfs count="47">
    <xf numFmtId="0" fontId="0" fillId="0" borderId="0" xfId="0"/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0" borderId="0" xfId="1" applyFont="1"/>
    <xf numFmtId="0" fontId="3" fillId="2" borderId="0" xfId="1" applyFont="1" applyFill="1" applyAlignment="1">
      <alignment horizontal="center" vertical="center"/>
    </xf>
    <xf numFmtId="14" fontId="3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/>
    <xf numFmtId="0" fontId="6" fillId="4" borderId="4" xfId="1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6" fillId="5" borderId="5" xfId="1" applyFont="1" applyFill="1" applyBorder="1" applyAlignment="1">
      <alignment vertical="top" wrapText="1"/>
    </xf>
    <xf numFmtId="164" fontId="4" fillId="5" borderId="5" xfId="1" applyNumberFormat="1" applyFont="1" applyFill="1" applyBorder="1" applyAlignment="1">
      <alignment vertical="top" wrapText="1"/>
    </xf>
    <xf numFmtId="0" fontId="6" fillId="0" borderId="0" xfId="1" applyFont="1" applyAlignment="1">
      <alignment vertical="top" wrapText="1"/>
    </xf>
    <xf numFmtId="164" fontId="6" fillId="0" borderId="0" xfId="2" applyNumberFormat="1" applyFont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164" fontId="4" fillId="0" borderId="0" xfId="2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164" fontId="4" fillId="0" borderId="0" xfId="1" applyNumberFormat="1" applyFont="1" applyAlignment="1">
      <alignment horizontal="right" vertical="top" wrapText="1"/>
    </xf>
    <xf numFmtId="164" fontId="4" fillId="0" borderId="0" xfId="1" applyNumberFormat="1" applyFont="1" applyAlignment="1">
      <alignment vertical="top" wrapText="1"/>
    </xf>
    <xf numFmtId="164" fontId="6" fillId="0" borderId="0" xfId="1" applyNumberFormat="1" applyFont="1" applyAlignment="1">
      <alignment horizontal="right" vertical="top" wrapText="1"/>
    </xf>
    <xf numFmtId="0" fontId="4" fillId="0" borderId="5" xfId="1" applyFont="1" applyBorder="1" applyAlignment="1">
      <alignment vertical="top" wrapText="1"/>
    </xf>
    <xf numFmtId="164" fontId="6" fillId="0" borderId="0" xfId="1" applyNumberFormat="1" applyFont="1" applyAlignment="1">
      <alignment vertical="top" wrapText="1"/>
    </xf>
    <xf numFmtId="164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6" fillId="4" borderId="0" xfId="1" applyFont="1" applyFill="1" applyAlignment="1">
      <alignment vertical="center" wrapText="1"/>
    </xf>
    <xf numFmtId="164" fontId="4" fillId="4" borderId="0" xfId="1" applyNumberFormat="1" applyFont="1" applyFill="1" applyAlignment="1">
      <alignment horizontal="right" vertical="center" wrapText="1"/>
    </xf>
    <xf numFmtId="0" fontId="6" fillId="5" borderId="0" xfId="1" applyFont="1" applyFill="1" applyAlignment="1">
      <alignment vertical="top" wrapText="1"/>
    </xf>
    <xf numFmtId="164" fontId="6" fillId="5" borderId="0" xfId="2" applyNumberFormat="1" applyFont="1" applyFill="1" applyAlignment="1">
      <alignment horizontal="right" vertical="top" wrapText="1"/>
    </xf>
    <xf numFmtId="0" fontId="4" fillId="0" borderId="6" xfId="1" applyFont="1" applyBorder="1" applyAlignment="1">
      <alignment vertical="top" wrapText="1"/>
    </xf>
    <xf numFmtId="164" fontId="4" fillId="0" borderId="6" xfId="1" applyNumberFormat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164" fontId="6" fillId="0" borderId="6" xfId="1" applyNumberFormat="1" applyFont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164" fontId="6" fillId="3" borderId="7" xfId="2" applyNumberFormat="1" applyFont="1" applyFill="1" applyBorder="1" applyAlignment="1">
      <alignment horizontal="right" vertical="top" wrapText="1"/>
    </xf>
    <xf numFmtId="0" fontId="4" fillId="3" borderId="7" xfId="1" applyFont="1" applyFill="1" applyBorder="1" applyAlignment="1">
      <alignment vertical="top" wrapText="1"/>
    </xf>
    <xf numFmtId="0" fontId="9" fillId="0" borderId="0" xfId="2" applyFont="1" applyAlignment="1">
      <alignment horizontal="justify" vertical="top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3"/>
  </cellXfs>
  <cellStyles count="57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1"/>
    <cellStyle name="Normal 16 2 2" xfId="306"/>
    <cellStyle name="Normal 16 3" xfId="307"/>
    <cellStyle name="Normal 17" xfId="3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18"/>
  <sheetViews>
    <sheetView showGridLines="0" tabSelected="1" zoomScale="80" zoomScaleNormal="80" workbookViewId="0">
      <selection sqref="A1:L28"/>
    </sheetView>
  </sheetViews>
  <sheetFormatPr baseColWidth="10" defaultRowHeight="1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>
      <c r="A1" s="1"/>
      <c r="B1" s="2"/>
      <c r="C1" s="2"/>
      <c r="D1" s="1"/>
      <c r="E1" s="1"/>
      <c r="F1" s="2"/>
      <c r="G1" s="2"/>
    </row>
    <row r="2" spans="1:9" s="3" customFormat="1" ht="12.75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42.75" customHeight="1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>
      <c r="A8" s="5"/>
      <c r="B8" s="13"/>
      <c r="C8" s="13"/>
      <c r="F8" s="13"/>
      <c r="G8" s="13"/>
    </row>
    <row r="9" spans="1:9" s="17" customFormat="1" ht="13.5" thickBot="1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>
      <c r="A11" s="20" t="s">
        <v>12</v>
      </c>
      <c r="B11" s="21">
        <f>SUM(B12:B18)</f>
        <v>409254192</v>
      </c>
      <c r="C11" s="21">
        <f>SUM(C12:C18)</f>
        <v>344226267</v>
      </c>
      <c r="D11" s="22"/>
      <c r="E11" s="20" t="s">
        <v>13</v>
      </c>
      <c r="F11" s="21">
        <f>SUM(F12:F20)</f>
        <v>100833909</v>
      </c>
      <c r="G11" s="21">
        <f>SUM(G12:G20)</f>
        <v>852003308</v>
      </c>
    </row>
    <row r="12" spans="1:9" s="17" customFormat="1" ht="12.75">
      <c r="A12" s="17" t="s">
        <v>14</v>
      </c>
      <c r="B12" s="23">
        <v>35150</v>
      </c>
      <c r="C12" s="23">
        <v>0</v>
      </c>
      <c r="D12" s="24"/>
      <c r="E12" s="17" t="s">
        <v>15</v>
      </c>
      <c r="F12" s="23">
        <v>0</v>
      </c>
      <c r="G12" s="23">
        <v>0</v>
      </c>
    </row>
    <row r="13" spans="1:9" s="17" customFormat="1" ht="12.7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31655859</v>
      </c>
      <c r="G13" s="23">
        <v>61672974</v>
      </c>
    </row>
    <row r="14" spans="1:9" s="17" customFormat="1" ht="12.75">
      <c r="A14" s="17" t="s">
        <v>18</v>
      </c>
      <c r="B14" s="23">
        <v>8280604</v>
      </c>
      <c r="C14" s="23">
        <v>10676757</v>
      </c>
      <c r="D14" s="24"/>
      <c r="E14" s="17" t="s">
        <v>19</v>
      </c>
      <c r="F14" s="23">
        <v>0</v>
      </c>
      <c r="G14" s="23">
        <v>0</v>
      </c>
    </row>
    <row r="15" spans="1:9" s="17" customFormat="1" ht="12.75">
      <c r="A15" s="17" t="s">
        <v>20</v>
      </c>
      <c r="B15" s="23">
        <v>400929036</v>
      </c>
      <c r="C15" s="23">
        <v>333540108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>
      <c r="A16" s="17" t="s">
        <v>22</v>
      </c>
      <c r="B16" s="23">
        <v>0</v>
      </c>
      <c r="C16" s="23">
        <v>0</v>
      </c>
      <c r="D16" s="24"/>
      <c r="E16" s="17" t="s">
        <v>23</v>
      </c>
      <c r="F16" s="23">
        <v>0</v>
      </c>
      <c r="G16" s="23">
        <v>0</v>
      </c>
    </row>
    <row r="17" spans="1:7" s="17" customFormat="1" ht="25.5">
      <c r="A17" s="17" t="s">
        <v>24</v>
      </c>
      <c r="B17" s="23">
        <v>9402</v>
      </c>
      <c r="C17" s="23">
        <v>9402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>
      <c r="A18" s="17" t="s">
        <v>26</v>
      </c>
      <c r="B18" s="23">
        <v>0</v>
      </c>
      <c r="C18" s="23">
        <v>0</v>
      </c>
      <c r="D18" s="24"/>
      <c r="E18" s="17" t="s">
        <v>27</v>
      </c>
      <c r="F18" s="23">
        <v>4310261</v>
      </c>
      <c r="G18" s="23">
        <v>9484879</v>
      </c>
    </row>
    <row r="19" spans="1:7" s="17" customFormat="1" ht="12.75">
      <c r="A19" s="20" t="s">
        <v>28</v>
      </c>
      <c r="B19" s="21">
        <f>SUM(B20:B26)</f>
        <v>69483738</v>
      </c>
      <c r="C19" s="21">
        <f>SUM(C20:C26)</f>
        <v>84689633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64867789</v>
      </c>
      <c r="G20" s="23">
        <v>780845455</v>
      </c>
    </row>
    <row r="21" spans="1:7" s="17" customFormat="1" ht="12.75">
      <c r="A21" s="17" t="s">
        <v>32</v>
      </c>
      <c r="B21" s="23">
        <v>61197498</v>
      </c>
      <c r="C21" s="23">
        <v>69067285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>
      <c r="A22" s="17" t="s">
        <v>34</v>
      </c>
      <c r="B22" s="23">
        <v>73526</v>
      </c>
      <c r="C22" s="23">
        <v>3967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>
      <c r="A23" s="17" t="s">
        <v>36</v>
      </c>
      <c r="B23" s="23">
        <v>898243</v>
      </c>
      <c r="C23" s="23">
        <v>382648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>
      <c r="A24" s="17" t="s">
        <v>38</v>
      </c>
      <c r="B24" s="23">
        <v>0</v>
      </c>
      <c r="C24" s="23">
        <v>0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>
      <c r="A25" s="17" t="s">
        <v>40</v>
      </c>
      <c r="B25" s="23">
        <v>0</v>
      </c>
      <c r="C25" s="23"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>
      <c r="A26" s="17" t="s">
        <v>42</v>
      </c>
      <c r="B26" s="23">
        <v>7314471</v>
      </c>
      <c r="C26" s="23">
        <v>15235733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>
      <c r="A27" s="20" t="s">
        <v>44</v>
      </c>
      <c r="B27" s="21">
        <f>SUM(B28:B32)</f>
        <v>10132366</v>
      </c>
      <c r="C27" s="21">
        <f>SUM(C28:C32)</f>
        <v>5821508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>
      <c r="A28" s="17" t="s">
        <v>46</v>
      </c>
      <c r="B28" s="23">
        <v>89845</v>
      </c>
      <c r="C28" s="23">
        <v>30729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7616</v>
      </c>
      <c r="G29" s="21">
        <f>SUM(G30:G32)</f>
        <v>7616</v>
      </c>
    </row>
    <row r="30" spans="1:7" s="17" customFormat="1" ht="25.5">
      <c r="A30" s="17" t="s">
        <v>50</v>
      </c>
      <c r="B30" s="23">
        <v>0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>
      <c r="A31" s="17" t="s">
        <v>52</v>
      </c>
      <c r="B31" s="23">
        <v>10042521</v>
      </c>
      <c r="C31" s="23">
        <v>5790779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7616</v>
      </c>
      <c r="G32" s="23">
        <v>7616</v>
      </c>
    </row>
    <row r="33" spans="1:7" s="17" customFormat="1" ht="25.5">
      <c r="A33" s="20" t="s">
        <v>56</v>
      </c>
      <c r="B33" s="21">
        <f>SUM(B34:B38)</f>
        <v>1153429</v>
      </c>
      <c r="C33" s="21">
        <f>SUM(C34:C38)</f>
        <v>1153429</v>
      </c>
      <c r="D33" s="24"/>
      <c r="E33" s="20" t="s">
        <v>57</v>
      </c>
      <c r="F33" s="21">
        <f>SUM(F34:F39)</f>
        <v>171641</v>
      </c>
      <c r="G33" s="21">
        <f>SUM(G34:G39)</f>
        <v>171641</v>
      </c>
    </row>
    <row r="34" spans="1:7" s="17" customFormat="1" ht="12.7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0</v>
      </c>
      <c r="G35" s="23">
        <v>0</v>
      </c>
    </row>
    <row r="36" spans="1:7" s="17" customFormat="1" ht="12.75">
      <c r="A36" s="17" t="s">
        <v>62</v>
      </c>
      <c r="B36" s="23">
        <v>1153429</v>
      </c>
      <c r="C36" s="23">
        <v>1153429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>
      <c r="A39" s="20" t="s">
        <v>68</v>
      </c>
      <c r="B39" s="21">
        <v>9598242</v>
      </c>
      <c r="C39" s="21">
        <v>7813807</v>
      </c>
      <c r="D39" s="22"/>
      <c r="E39" s="17" t="s">
        <v>69</v>
      </c>
      <c r="F39" s="23">
        <v>171641</v>
      </c>
      <c r="G39" s="23">
        <v>171641</v>
      </c>
    </row>
    <row r="40" spans="1:7" s="17" customFormat="1" ht="12.75">
      <c r="A40" s="20" t="s">
        <v>70</v>
      </c>
      <c r="B40" s="21">
        <f>SUM(B41:B42)</f>
        <v>-4988279</v>
      </c>
      <c r="C40" s="21">
        <f>SUM(C41:C42)</f>
        <v>-4042937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>
      <c r="A41" s="17" t="s">
        <v>72</v>
      </c>
      <c r="B41" s="23">
        <v>-4988279</v>
      </c>
      <c r="C41" s="23">
        <v>-4042937</v>
      </c>
      <c r="D41" s="22"/>
      <c r="E41" s="17" t="s">
        <v>73</v>
      </c>
      <c r="F41" s="23">
        <v>0</v>
      </c>
      <c r="G41" s="23">
        <v>0</v>
      </c>
    </row>
    <row r="42" spans="1:7" s="17" customFormat="1" ht="12.7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>
      <c r="A43" s="20" t="s">
        <v>76</v>
      </c>
      <c r="B43" s="21">
        <f>SUM(B44:B47)</f>
        <v>624713</v>
      </c>
      <c r="C43" s="21">
        <f>SUM(C44:C47)</f>
        <v>624713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>
      <c r="A44" s="17" t="s">
        <v>78</v>
      </c>
      <c r="B44" s="23">
        <v>624713</v>
      </c>
      <c r="C44" s="23">
        <v>624713</v>
      </c>
      <c r="E44" s="20" t="s">
        <v>79</v>
      </c>
      <c r="F44" s="21">
        <f>SUM(F45:F47)</f>
        <v>0</v>
      </c>
      <c r="G44" s="21">
        <f>SUM(G45:G47)</f>
        <v>0</v>
      </c>
    </row>
    <row r="45" spans="1:7" s="17" customFormat="1" ht="12.7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0</v>
      </c>
      <c r="G45" s="23">
        <v>0</v>
      </c>
    </row>
    <row r="46" spans="1:7" s="17" customFormat="1" ht="25.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0</v>
      </c>
      <c r="G47" s="23">
        <v>0</v>
      </c>
    </row>
    <row r="48" spans="1:7" s="17" customFormat="1" ht="12.75">
      <c r="A48" s="20"/>
      <c r="B48" s="25"/>
      <c r="C48" s="25"/>
      <c r="D48" s="22"/>
      <c r="F48" s="26"/>
      <c r="G48" s="26"/>
    </row>
    <row r="49" spans="1:7" s="17" customFormat="1" ht="12.75">
      <c r="A49" s="20" t="s">
        <v>86</v>
      </c>
      <c r="B49" s="21">
        <f>SUM(B11+B19+B27+B33+B39+B40+B43)</f>
        <v>495258401</v>
      </c>
      <c r="C49" s="21">
        <f>SUM(C11+C19+C27+C33+C39+C40+C43)</f>
        <v>440286420</v>
      </c>
      <c r="D49" s="24"/>
      <c r="E49" s="20" t="s">
        <v>87</v>
      </c>
      <c r="F49" s="21">
        <f>SUM(F44+F40+F33+F29+F28+F25+F21+F11)</f>
        <v>101013166</v>
      </c>
      <c r="G49" s="21">
        <f>SUM(G44+G40+G33+G29+G28+G25+G21+G11)</f>
        <v>852182565</v>
      </c>
    </row>
    <row r="50" spans="1:7" s="17" customFormat="1" ht="13.5" thickBot="1">
      <c r="A50" s="20"/>
      <c r="B50" s="27"/>
      <c r="C50" s="27"/>
      <c r="D50" s="24"/>
      <c r="E50" s="20"/>
      <c r="F50" s="27"/>
      <c r="G50" s="27"/>
    </row>
    <row r="51" spans="1:7" s="17" customFormat="1" ht="13.5" thickTop="1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>
      <c r="B52" s="25"/>
      <c r="C52" s="25"/>
      <c r="D52" s="24"/>
      <c r="F52" s="25"/>
      <c r="G52" s="25"/>
    </row>
    <row r="53" spans="1:7" s="17" customFormat="1" ht="12.75">
      <c r="A53" s="20" t="s">
        <v>90</v>
      </c>
      <c r="B53" s="21">
        <v>0</v>
      </c>
      <c r="C53" s="21">
        <v>0</v>
      </c>
      <c r="D53" s="24"/>
      <c r="E53" s="20" t="s">
        <v>91</v>
      </c>
      <c r="F53" s="21">
        <v>6741263</v>
      </c>
      <c r="G53" s="21">
        <v>6712768</v>
      </c>
    </row>
    <row r="54" spans="1:7" s="17" customFormat="1" ht="5.0999999999999996" customHeight="1">
      <c r="A54" s="20"/>
      <c r="B54" s="21"/>
      <c r="C54" s="21"/>
      <c r="D54" s="24"/>
      <c r="E54" s="20"/>
      <c r="F54" s="21"/>
      <c r="G54" s="21"/>
    </row>
    <row r="55" spans="1:7" s="17" customFormat="1" ht="12.75">
      <c r="A55" s="20" t="s">
        <v>92</v>
      </c>
      <c r="B55" s="21">
        <v>34461691</v>
      </c>
      <c r="C55" s="21">
        <v>34419845</v>
      </c>
      <c r="D55" s="24"/>
      <c r="E55" s="20" t="s">
        <v>93</v>
      </c>
      <c r="F55" s="21">
        <v>125705610</v>
      </c>
      <c r="G55" s="21">
        <v>125705610</v>
      </c>
    </row>
    <row r="56" spans="1:7" s="17" customFormat="1" ht="5.0999999999999996" customHeight="1">
      <c r="A56" s="20"/>
      <c r="B56" s="21"/>
      <c r="C56" s="21"/>
      <c r="D56" s="22"/>
      <c r="E56" s="20"/>
      <c r="F56" s="21"/>
      <c r="G56" s="21"/>
    </row>
    <row r="57" spans="1:7" s="17" customFormat="1" ht="12.75">
      <c r="A57" s="20" t="s">
        <v>94</v>
      </c>
      <c r="B57" s="21">
        <v>1252669615</v>
      </c>
      <c r="C57" s="21">
        <v>2575567181</v>
      </c>
      <c r="D57" s="24"/>
      <c r="E57" s="20" t="s">
        <v>95</v>
      </c>
      <c r="F57" s="21">
        <v>0</v>
      </c>
      <c r="G57" s="21">
        <v>369048</v>
      </c>
    </row>
    <row r="58" spans="1:7" s="17" customFormat="1" ht="5.0999999999999996" customHeight="1">
      <c r="A58" s="20"/>
      <c r="B58" s="21"/>
      <c r="C58" s="21"/>
      <c r="D58" s="24"/>
      <c r="E58" s="20"/>
      <c r="F58" s="21"/>
      <c r="G58" s="21"/>
    </row>
    <row r="59" spans="1:7" s="17" customFormat="1" ht="12.75">
      <c r="A59" s="20" t="s">
        <v>96</v>
      </c>
      <c r="B59" s="21">
        <v>227346704</v>
      </c>
      <c r="C59" s="21">
        <v>290651704</v>
      </c>
      <c r="D59" s="24"/>
      <c r="E59" s="20" t="s">
        <v>97</v>
      </c>
      <c r="F59" s="21">
        <v>34048719</v>
      </c>
      <c r="G59" s="21">
        <v>48066668</v>
      </c>
    </row>
    <row r="60" spans="1:7" s="17" customFormat="1" ht="5.0999999999999996" customHeight="1">
      <c r="A60" s="20"/>
      <c r="B60" s="21"/>
      <c r="C60" s="21"/>
      <c r="D60" s="24"/>
      <c r="E60" s="20"/>
      <c r="F60" s="21"/>
      <c r="G60" s="21"/>
    </row>
    <row r="61" spans="1:7" s="17" customFormat="1" ht="25.5">
      <c r="A61" s="20" t="s">
        <v>98</v>
      </c>
      <c r="B61" s="21">
        <v>30400</v>
      </c>
      <c r="C61" s="21">
        <v>30400</v>
      </c>
      <c r="D61" s="24"/>
      <c r="E61" s="20" t="s">
        <v>99</v>
      </c>
      <c r="F61" s="21">
        <v>9839452</v>
      </c>
      <c r="G61" s="21">
        <v>9261804</v>
      </c>
    </row>
    <row r="62" spans="1:7" s="17" customFormat="1" ht="5.0999999999999996" customHeight="1">
      <c r="A62" s="20"/>
      <c r="B62" s="21"/>
      <c r="C62" s="21"/>
      <c r="D62" s="24"/>
      <c r="E62" s="20"/>
      <c r="F62" s="21"/>
      <c r="G62" s="21"/>
    </row>
    <row r="63" spans="1:7" s="17" customFormat="1" ht="12.75">
      <c r="A63" s="20" t="s">
        <v>100</v>
      </c>
      <c r="B63" s="21">
        <v>-665993529</v>
      </c>
      <c r="C63" s="21">
        <v>-1054080848</v>
      </c>
      <c r="D63" s="22"/>
      <c r="E63" s="20" t="s">
        <v>101</v>
      </c>
      <c r="F63" s="21">
        <v>0</v>
      </c>
      <c r="G63" s="21">
        <v>0</v>
      </c>
    </row>
    <row r="64" spans="1:7" s="17" customFormat="1" ht="5.0999999999999996" customHeight="1">
      <c r="A64" s="20"/>
      <c r="B64" s="21"/>
      <c r="C64" s="21"/>
      <c r="D64" s="24"/>
      <c r="F64" s="26"/>
      <c r="G64" s="26"/>
    </row>
    <row r="65" spans="1:9" s="17" customFormat="1" ht="12.75">
      <c r="A65" s="20" t="s">
        <v>102</v>
      </c>
      <c r="B65" s="21">
        <v>13349528</v>
      </c>
      <c r="C65" s="21">
        <v>12560581</v>
      </c>
      <c r="D65" s="24"/>
      <c r="F65" s="25"/>
      <c r="G65" s="25"/>
    </row>
    <row r="66" spans="1:9" s="17" customFormat="1" ht="5.0999999999999996" customHeight="1">
      <c r="A66" s="20"/>
      <c r="B66" s="21"/>
      <c r="C66" s="21"/>
      <c r="D66" s="24"/>
      <c r="F66" s="25"/>
      <c r="G66" s="25"/>
    </row>
    <row r="67" spans="1:9" s="17" customFormat="1" ht="12.7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>
      <c r="B68" s="21"/>
      <c r="C68" s="21"/>
      <c r="D68" s="24"/>
      <c r="F68" s="25"/>
      <c r="G68" s="25"/>
    </row>
    <row r="69" spans="1:9" s="17" customFormat="1" ht="12.75">
      <c r="A69" s="20" t="s">
        <v>104</v>
      </c>
      <c r="B69" s="21">
        <v>978723</v>
      </c>
      <c r="C69" s="21">
        <v>945735</v>
      </c>
      <c r="D69" s="24"/>
      <c r="E69" s="20" t="s">
        <v>105</v>
      </c>
      <c r="F69" s="21">
        <f>SUM(F63+F61+F59+F57+F55+F53)</f>
        <v>176335044</v>
      </c>
      <c r="G69" s="21">
        <f>SUM(G63+G61+G59+G57+G55+G53)</f>
        <v>190115898</v>
      </c>
    </row>
    <row r="70" spans="1:9" s="17" customFormat="1" ht="12.75">
      <c r="B70" s="25"/>
      <c r="C70" s="25"/>
      <c r="D70" s="24"/>
      <c r="F70" s="26"/>
      <c r="G70" s="26"/>
    </row>
    <row r="71" spans="1:9" s="17" customFormat="1" ht="12.75">
      <c r="A71" s="20" t="s">
        <v>106</v>
      </c>
      <c r="B71" s="21">
        <f>SUM(B69+B65+B63+B61+B59+B57+B55+B53+B67)</f>
        <v>862843132</v>
      </c>
      <c r="C71" s="21">
        <f>SUM(C69+C65+C63+C61+C59+C57+C55+C53+C67)</f>
        <v>1860094598</v>
      </c>
      <c r="D71" s="24"/>
      <c r="E71" s="20" t="s">
        <v>107</v>
      </c>
      <c r="F71" s="21">
        <f>SUM(F69+F49)</f>
        <v>277348210</v>
      </c>
      <c r="G71" s="21">
        <f>SUM(G69+G49)</f>
        <v>1042298463</v>
      </c>
      <c r="I71" s="26"/>
    </row>
    <row r="72" spans="1:9" s="17" customFormat="1" ht="12.75">
      <c r="B72" s="26"/>
      <c r="C72" s="26"/>
      <c r="D72" s="24"/>
      <c r="F72" s="26"/>
      <c r="G72" s="26"/>
    </row>
    <row r="73" spans="1:9" s="17" customFormat="1" ht="12.7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>
      <c r="B74" s="25"/>
      <c r="C74" s="25"/>
      <c r="D74" s="24"/>
      <c r="F74" s="25"/>
      <c r="G74" s="25"/>
    </row>
    <row r="75" spans="1:9" s="17" customFormat="1" ht="12.75">
      <c r="B75" s="26"/>
      <c r="C75" s="26"/>
      <c r="E75" s="34" t="s">
        <v>109</v>
      </c>
      <c r="F75" s="35">
        <f>SUM(F77+F79+F81)</f>
        <v>1507904136</v>
      </c>
      <c r="G75" s="35">
        <f>SUM(G77+G79+G81)</f>
        <v>1507904136</v>
      </c>
    </row>
    <row r="76" spans="1:9" s="17" customFormat="1" ht="5.0999999999999996" customHeight="1">
      <c r="B76" s="26"/>
      <c r="C76" s="26"/>
      <c r="D76" s="22"/>
      <c r="E76" s="20"/>
      <c r="F76" s="25"/>
      <c r="G76" s="25"/>
    </row>
    <row r="77" spans="1:9" s="17" customFormat="1" ht="12.75">
      <c r="B77" s="25"/>
      <c r="C77" s="25"/>
      <c r="D77" s="24"/>
      <c r="E77" s="20" t="s">
        <v>110</v>
      </c>
      <c r="F77" s="21">
        <v>1500507948</v>
      </c>
      <c r="G77" s="21">
        <v>1500507948</v>
      </c>
    </row>
    <row r="78" spans="1:9" s="17" customFormat="1" ht="5.0999999999999996" customHeight="1">
      <c r="B78" s="26"/>
      <c r="C78" s="26"/>
      <c r="E78" s="20"/>
      <c r="F78" s="21"/>
      <c r="G78" s="21"/>
    </row>
    <row r="79" spans="1:9" s="17" customFormat="1" ht="12.75">
      <c r="B79" s="25"/>
      <c r="C79" s="25"/>
      <c r="D79" s="24"/>
      <c r="E79" s="20" t="s">
        <v>111</v>
      </c>
      <c r="F79" s="21">
        <v>7396188</v>
      </c>
      <c r="G79" s="21">
        <v>7396188</v>
      </c>
    </row>
    <row r="80" spans="1:9" s="17" customFormat="1" ht="5.0999999999999996" customHeight="1">
      <c r="B80" s="26"/>
      <c r="C80" s="26"/>
      <c r="E80" s="20"/>
      <c r="F80" s="21"/>
      <c r="G80" s="21"/>
    </row>
    <row r="81" spans="2:7" s="17" customFormat="1" ht="12.7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>
      <c r="B82" s="25"/>
      <c r="C82" s="25"/>
      <c r="D82" s="24"/>
      <c r="F82" s="26"/>
      <c r="G82" s="26"/>
    </row>
    <row r="83" spans="2:7" s="17" customFormat="1" ht="12.75">
      <c r="B83" s="25"/>
      <c r="C83" s="25"/>
      <c r="D83" s="22"/>
      <c r="E83" s="34" t="s">
        <v>113</v>
      </c>
      <c r="F83" s="35">
        <f>SUM(F85+F87+F89+F91+F93)</f>
        <v>-427150813</v>
      </c>
      <c r="G83" s="35">
        <f>SUM(G85+G87+G89+G91+G93)</f>
        <v>-249821581</v>
      </c>
    </row>
    <row r="84" spans="2:7" s="17" customFormat="1" ht="5.0999999999999996" customHeight="1">
      <c r="B84" s="25"/>
      <c r="C84" s="25"/>
      <c r="D84" s="22"/>
      <c r="F84" s="26"/>
      <c r="G84" s="26"/>
    </row>
    <row r="85" spans="2:7" s="17" customFormat="1" ht="12.75">
      <c r="B85" s="25"/>
      <c r="C85" s="25"/>
      <c r="D85" s="24"/>
      <c r="E85" s="20" t="s">
        <v>114</v>
      </c>
      <c r="F85" s="21">
        <v>-180437426</v>
      </c>
      <c r="G85" s="21">
        <v>21339850</v>
      </c>
    </row>
    <row r="86" spans="2:7" s="17" customFormat="1" ht="5.0999999999999996" customHeight="1">
      <c r="B86" s="26"/>
      <c r="C86" s="26"/>
      <c r="E86" s="20"/>
      <c r="F86" s="21"/>
      <c r="G86" s="21"/>
    </row>
    <row r="87" spans="2:7" s="17" customFormat="1" ht="12.75">
      <c r="B87" s="26"/>
      <c r="C87" s="26"/>
      <c r="E87" s="20" t="s">
        <v>115</v>
      </c>
      <c r="F87" s="21">
        <v>-252765388</v>
      </c>
      <c r="G87" s="21">
        <v>-277213432</v>
      </c>
    </row>
    <row r="88" spans="2:7" s="17" customFormat="1" ht="5.0999999999999996" customHeight="1">
      <c r="B88" s="26"/>
      <c r="C88" s="26"/>
      <c r="E88" s="20"/>
      <c r="F88" s="21"/>
      <c r="G88" s="21"/>
    </row>
    <row r="89" spans="2:7" s="17" customFormat="1" ht="12.75">
      <c r="B89" s="26"/>
      <c r="C89" s="26"/>
      <c r="E89" s="20" t="s">
        <v>116</v>
      </c>
      <c r="F89" s="21">
        <v>0</v>
      </c>
      <c r="G89" s="21">
        <v>0</v>
      </c>
    </row>
    <row r="90" spans="2:7" s="17" customFormat="1" ht="5.0999999999999996" customHeight="1">
      <c r="B90" s="26"/>
      <c r="C90" s="26"/>
      <c r="E90" s="20"/>
      <c r="F90" s="21"/>
      <c r="G90" s="21"/>
    </row>
    <row r="91" spans="2:7" s="17" customFormat="1" ht="12.75">
      <c r="B91" s="26"/>
      <c r="C91" s="26"/>
      <c r="E91" s="20" t="s">
        <v>117</v>
      </c>
      <c r="F91" s="21">
        <v>6052001</v>
      </c>
      <c r="G91" s="21">
        <v>6052001</v>
      </c>
    </row>
    <row r="92" spans="2:7" s="17" customFormat="1" ht="5.0999999999999996" customHeight="1">
      <c r="B92" s="26"/>
      <c r="C92" s="26"/>
      <c r="E92" s="20"/>
      <c r="F92" s="21"/>
      <c r="G92" s="21"/>
    </row>
    <row r="93" spans="2:7" s="17" customFormat="1" ht="12.75">
      <c r="B93" s="26"/>
      <c r="C93" s="26"/>
      <c r="E93" s="20" t="s">
        <v>118</v>
      </c>
      <c r="F93" s="21">
        <v>0</v>
      </c>
      <c r="G93" s="21">
        <v>0</v>
      </c>
    </row>
    <row r="94" spans="2:7" s="17" customFormat="1" ht="5.0999999999999996" customHeight="1">
      <c r="B94" s="26"/>
      <c r="C94" s="26"/>
      <c r="F94" s="26"/>
      <c r="G94" s="26"/>
    </row>
    <row r="95" spans="2:7" s="17" customFormat="1" ht="25.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>
      <c r="B96" s="26"/>
      <c r="C96" s="26"/>
      <c r="F96" s="26"/>
      <c r="G96" s="26"/>
    </row>
    <row r="97" spans="1:8" s="17" customFormat="1" ht="12.7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>
      <c r="B98" s="26"/>
      <c r="C98" s="26"/>
      <c r="E98" s="20"/>
      <c r="F98" s="21"/>
      <c r="G98" s="21"/>
    </row>
    <row r="99" spans="1:8" s="17" customFormat="1" ht="12.7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>
      <c r="B100" s="26"/>
      <c r="C100" s="26"/>
      <c r="F100" s="26"/>
      <c r="G100" s="26"/>
    </row>
    <row r="101" spans="1:8" s="17" customFormat="1" ht="12.75">
      <c r="B101" s="26"/>
      <c r="C101" s="26"/>
      <c r="E101" s="20" t="s">
        <v>122</v>
      </c>
      <c r="F101" s="21">
        <f>SUM(F75+F83+F95)</f>
        <v>1080753323</v>
      </c>
      <c r="G101" s="21">
        <f>SUM(G75+G83+G95)</f>
        <v>1258082555</v>
      </c>
    </row>
    <row r="102" spans="1:8" s="17" customFormat="1" ht="13.5" thickBot="1">
      <c r="B102" s="26"/>
      <c r="C102" s="26"/>
      <c r="E102" s="20"/>
      <c r="F102" s="29"/>
      <c r="G102" s="29"/>
    </row>
    <row r="103" spans="1:8" s="17" customFormat="1" ht="3" customHeight="1">
      <c r="A103" s="36"/>
      <c r="B103" s="37"/>
      <c r="C103" s="37"/>
      <c r="D103" s="36"/>
      <c r="E103" s="38"/>
      <c r="F103" s="39"/>
      <c r="G103" s="39"/>
    </row>
    <row r="104" spans="1:8" s="17" customFormat="1" ht="12.75">
      <c r="A104" s="40" t="s">
        <v>123</v>
      </c>
      <c r="B104" s="41">
        <f>SUM(B71+B49)</f>
        <v>1358101533</v>
      </c>
      <c r="C104" s="41">
        <f>SUM(C71+C49)</f>
        <v>2300381018</v>
      </c>
      <c r="D104" s="42"/>
      <c r="E104" s="40" t="s">
        <v>124</v>
      </c>
      <c r="F104" s="41">
        <f>SUM(F101+F71)</f>
        <v>1358101533</v>
      </c>
      <c r="G104" s="41">
        <f>SUM(G101+G71)</f>
        <v>2300381018</v>
      </c>
    </row>
    <row r="105" spans="1:8" s="3" customFormat="1" ht="15" customHeight="1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>
      <c r="B106" s="13"/>
      <c r="C106" s="13"/>
      <c r="F106" s="13"/>
      <c r="G106" s="13"/>
    </row>
    <row r="107" spans="1:8" s="3" customFormat="1" ht="12.75">
      <c r="B107" s="13"/>
      <c r="C107" s="13"/>
      <c r="F107" s="13"/>
      <c r="G107" s="13"/>
    </row>
    <row r="108" spans="1:8">
      <c r="A108" s="44"/>
      <c r="B108" s="44"/>
      <c r="C108" s="44"/>
      <c r="E108" s="44"/>
      <c r="F108" s="44"/>
      <c r="G108" s="44"/>
      <c r="H108" s="3"/>
    </row>
    <row r="109" spans="1:8">
      <c r="H109" s="3"/>
    </row>
    <row r="110" spans="1:8">
      <c r="H110" s="3"/>
    </row>
    <row r="111" spans="1:8">
      <c r="H111" s="3"/>
    </row>
    <row r="112" spans="1:8" ht="16.5">
      <c r="A112" s="45"/>
      <c r="B112" s="45"/>
      <c r="C112" s="45"/>
      <c r="D112" s="45"/>
      <c r="E112" s="45"/>
      <c r="F112" s="45"/>
      <c r="G112" s="45"/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</sheetData>
  <mergeCells count="8">
    <mergeCell ref="A112:G112"/>
    <mergeCell ref="A2:G2"/>
    <mergeCell ref="A3:G3"/>
    <mergeCell ref="A4:G4"/>
    <mergeCell ref="A5:G5"/>
    <mergeCell ref="A6:G6"/>
    <mergeCell ref="A108:C108"/>
    <mergeCell ref="E108:G108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2023-11-17T15:21:16Z</dcterms:created>
  <dcterms:modified xsi:type="dcterms:W3CDTF">2023-11-17T15:21:16Z</dcterms:modified>
</cp:coreProperties>
</file>