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8_{D7B8AAC7-0238-4311-B3A5-A2E2217F025C}" xr6:coauthVersionLast="47" xr6:coauthVersionMax="47" xr10:uidLastSave="{00000000-0000-0000-0000-000000000000}"/>
  <bookViews>
    <workbookView xWindow="-120" yWindow="-120" windowWidth="20730" windowHeight="11160" xr2:uid="{A73B0353-7BA9-410A-A73B-1B31ED71CFF6}"/>
  </bookViews>
  <sheets>
    <sheet name="32 LDF-6a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74" i="1" l="1"/>
  <c r="F169" i="1"/>
  <c r="I169" i="1" s="1"/>
  <c r="I168" i="1"/>
  <c r="I167" i="1" s="1"/>
  <c r="F168" i="1"/>
  <c r="H167" i="1"/>
  <c r="G167" i="1"/>
  <c r="E167" i="1"/>
  <c r="D167" i="1"/>
  <c r="I165" i="1"/>
  <c r="F165" i="1"/>
  <c r="F164" i="1"/>
  <c r="F162" i="1" s="1"/>
  <c r="H162" i="1"/>
  <c r="G162" i="1"/>
  <c r="E162" i="1"/>
  <c r="D162" i="1"/>
  <c r="I160" i="1"/>
  <c r="F160" i="1"/>
  <c r="I157" i="1"/>
  <c r="I152" i="1" s="1"/>
  <c r="F157" i="1"/>
  <c r="F152" i="1" s="1"/>
  <c r="H152" i="1"/>
  <c r="G152" i="1"/>
  <c r="E152" i="1"/>
  <c r="D152" i="1"/>
  <c r="F150" i="1"/>
  <c r="I150" i="1" s="1"/>
  <c r="I149" i="1"/>
  <c r="F149" i="1"/>
  <c r="I148" i="1"/>
  <c r="I147" i="1" s="1"/>
  <c r="F148" i="1"/>
  <c r="F147" i="1" s="1"/>
  <c r="H147" i="1"/>
  <c r="H93" i="1" s="1"/>
  <c r="G147" i="1"/>
  <c r="E147" i="1"/>
  <c r="D147" i="1"/>
  <c r="F145" i="1"/>
  <c r="I145" i="1" s="1"/>
  <c r="I144" i="1"/>
  <c r="I143" i="1"/>
  <c r="I142" i="1"/>
  <c r="F142" i="1"/>
  <c r="F141" i="1"/>
  <c r="I141" i="1" s="1"/>
  <c r="I140" i="1"/>
  <c r="F140" i="1"/>
  <c r="I139" i="1"/>
  <c r="F139" i="1"/>
  <c r="F138" i="1"/>
  <c r="I138" i="1" s="1"/>
  <c r="I137" i="1"/>
  <c r="F137" i="1"/>
  <c r="H136" i="1"/>
  <c r="G136" i="1"/>
  <c r="F136" i="1"/>
  <c r="E136" i="1"/>
  <c r="D136" i="1"/>
  <c r="I130" i="1"/>
  <c r="F130" i="1"/>
  <c r="F129" i="1"/>
  <c r="I129" i="1" s="1"/>
  <c r="I128" i="1"/>
  <c r="F128" i="1"/>
  <c r="I127" i="1"/>
  <c r="F127" i="1"/>
  <c r="F126" i="1"/>
  <c r="F125" i="1" s="1"/>
  <c r="H125" i="1"/>
  <c r="G125" i="1"/>
  <c r="E125" i="1"/>
  <c r="D125" i="1"/>
  <c r="I123" i="1"/>
  <c r="F123" i="1"/>
  <c r="I122" i="1"/>
  <c r="F122" i="1"/>
  <c r="F121" i="1"/>
  <c r="I121" i="1" s="1"/>
  <c r="I120" i="1"/>
  <c r="F120" i="1"/>
  <c r="I119" i="1"/>
  <c r="F119" i="1"/>
  <c r="F118" i="1"/>
  <c r="I118" i="1" s="1"/>
  <c r="I117" i="1"/>
  <c r="F117" i="1"/>
  <c r="I116" i="1"/>
  <c r="F116" i="1"/>
  <c r="F115" i="1"/>
  <c r="F114" i="1" s="1"/>
  <c r="H114" i="1"/>
  <c r="G114" i="1"/>
  <c r="E114" i="1"/>
  <c r="D114" i="1"/>
  <c r="I112" i="1"/>
  <c r="F112" i="1"/>
  <c r="I111" i="1"/>
  <c r="F111" i="1"/>
  <c r="F110" i="1"/>
  <c r="I110" i="1" s="1"/>
  <c r="I109" i="1"/>
  <c r="F109" i="1"/>
  <c r="I108" i="1"/>
  <c r="F108" i="1"/>
  <c r="F107" i="1"/>
  <c r="I107" i="1" s="1"/>
  <c r="I106" i="1"/>
  <c r="F106" i="1"/>
  <c r="I105" i="1"/>
  <c r="F105" i="1"/>
  <c r="F104" i="1"/>
  <c r="F103" i="1" s="1"/>
  <c r="H103" i="1"/>
  <c r="G103" i="1"/>
  <c r="G93" i="1" s="1"/>
  <c r="E103" i="1"/>
  <c r="D103" i="1"/>
  <c r="D93" i="1" s="1"/>
  <c r="I101" i="1"/>
  <c r="F101" i="1"/>
  <c r="I100" i="1"/>
  <c r="F100" i="1"/>
  <c r="F99" i="1"/>
  <c r="I99" i="1" s="1"/>
  <c r="I98" i="1"/>
  <c r="F98" i="1"/>
  <c r="I97" i="1"/>
  <c r="F97" i="1"/>
  <c r="F96" i="1"/>
  <c r="I96" i="1" s="1"/>
  <c r="I95" i="1"/>
  <c r="I94" i="1" s="1"/>
  <c r="F95" i="1"/>
  <c r="H94" i="1"/>
  <c r="G94" i="1"/>
  <c r="F94" i="1"/>
  <c r="E94" i="1"/>
  <c r="D94" i="1"/>
  <c r="E93" i="1"/>
  <c r="I91" i="1"/>
  <c r="F91" i="1"/>
  <c r="F90" i="1"/>
  <c r="I90" i="1" s="1"/>
  <c r="I89" i="1"/>
  <c r="F89" i="1"/>
  <c r="I88" i="1"/>
  <c r="F88" i="1"/>
  <c r="I87" i="1"/>
  <c r="F86" i="1"/>
  <c r="I86" i="1" s="1"/>
  <c r="F85" i="1"/>
  <c r="I85" i="1" s="1"/>
  <c r="I84" i="1" s="1"/>
  <c r="H84" i="1"/>
  <c r="G84" i="1"/>
  <c r="F84" i="1"/>
  <c r="E84" i="1"/>
  <c r="D84" i="1"/>
  <c r="I81" i="1"/>
  <c r="F80" i="1"/>
  <c r="F79" i="1" s="1"/>
  <c r="H79" i="1"/>
  <c r="G79" i="1"/>
  <c r="E79" i="1"/>
  <c r="D79" i="1"/>
  <c r="I77" i="1"/>
  <c r="F77" i="1"/>
  <c r="I76" i="1"/>
  <c r="F76" i="1"/>
  <c r="F75" i="1"/>
  <c r="I75" i="1" s="1"/>
  <c r="I74" i="1"/>
  <c r="F74" i="1"/>
  <c r="I73" i="1"/>
  <c r="F73" i="1"/>
  <c r="F72" i="1"/>
  <c r="I72" i="1" s="1"/>
  <c r="I71" i="1"/>
  <c r="F71" i="1"/>
  <c r="I70" i="1"/>
  <c r="I69" i="1" s="1"/>
  <c r="F70" i="1"/>
  <c r="F69" i="1" s="1"/>
  <c r="H69" i="1"/>
  <c r="G69" i="1"/>
  <c r="E69" i="1"/>
  <c r="D69" i="1"/>
  <c r="F67" i="1"/>
  <c r="I67" i="1" s="1"/>
  <c r="I66" i="1"/>
  <c r="F66" i="1"/>
  <c r="I65" i="1"/>
  <c r="F65" i="1"/>
  <c r="F64" i="1" s="1"/>
  <c r="H64" i="1"/>
  <c r="G64" i="1"/>
  <c r="E64" i="1"/>
  <c r="E10" i="1" s="1"/>
  <c r="E177" i="1" s="1"/>
  <c r="D64" i="1"/>
  <c r="F62" i="1"/>
  <c r="I62" i="1" s="1"/>
  <c r="I61" i="1"/>
  <c r="F61" i="1"/>
  <c r="I60" i="1"/>
  <c r="F59" i="1"/>
  <c r="I59" i="1" s="1"/>
  <c r="F58" i="1"/>
  <c r="I58" i="1" s="1"/>
  <c r="F57" i="1"/>
  <c r="I57" i="1" s="1"/>
  <c r="F56" i="1"/>
  <c r="I56" i="1" s="1"/>
  <c r="F55" i="1"/>
  <c r="I55" i="1" s="1"/>
  <c r="F54" i="1"/>
  <c r="I54" i="1" s="1"/>
  <c r="H53" i="1"/>
  <c r="G53" i="1"/>
  <c r="E53" i="1"/>
  <c r="D53" i="1"/>
  <c r="F48" i="1"/>
  <c r="I48" i="1" s="1"/>
  <c r="F47" i="1"/>
  <c r="I47" i="1" s="1"/>
  <c r="F46" i="1"/>
  <c r="I46" i="1" s="1"/>
  <c r="F45" i="1"/>
  <c r="I45" i="1" s="1"/>
  <c r="F44" i="1"/>
  <c r="I44" i="1" s="1"/>
  <c r="F43" i="1"/>
  <c r="I43" i="1" s="1"/>
  <c r="H42" i="1"/>
  <c r="G42" i="1"/>
  <c r="E42" i="1"/>
  <c r="D42" i="1"/>
  <c r="F40" i="1"/>
  <c r="I40" i="1" s="1"/>
  <c r="F39" i="1"/>
  <c r="I39" i="1" s="1"/>
  <c r="F38" i="1"/>
  <c r="I38" i="1" s="1"/>
  <c r="F37" i="1"/>
  <c r="I37" i="1" s="1"/>
  <c r="F36" i="1"/>
  <c r="I36" i="1" s="1"/>
  <c r="F35" i="1"/>
  <c r="I35" i="1" s="1"/>
  <c r="F34" i="1"/>
  <c r="I34" i="1" s="1"/>
  <c r="F33" i="1"/>
  <c r="I33" i="1" s="1"/>
  <c r="F32" i="1"/>
  <c r="I32" i="1" s="1"/>
  <c r="H31" i="1"/>
  <c r="G31" i="1"/>
  <c r="F31" i="1"/>
  <c r="E31" i="1"/>
  <c r="D31" i="1"/>
  <c r="F29" i="1"/>
  <c r="I29" i="1" s="1"/>
  <c r="F28" i="1"/>
  <c r="I28" i="1" s="1"/>
  <c r="F27" i="1"/>
  <c r="I27" i="1" s="1"/>
  <c r="F26" i="1"/>
  <c r="I26" i="1" s="1"/>
  <c r="F25" i="1"/>
  <c r="I25" i="1" s="1"/>
  <c r="F24" i="1"/>
  <c r="I24" i="1" s="1"/>
  <c r="F23" i="1"/>
  <c r="I23" i="1" s="1"/>
  <c r="F22" i="1"/>
  <c r="I22" i="1" s="1"/>
  <c r="F21" i="1"/>
  <c r="I21" i="1" s="1"/>
  <c r="H20" i="1"/>
  <c r="G20" i="1"/>
  <c r="G10" i="1" s="1"/>
  <c r="E20" i="1"/>
  <c r="D20" i="1"/>
  <c r="D10" i="1" s="1"/>
  <c r="F18" i="1"/>
  <c r="I18" i="1" s="1"/>
  <c r="F17" i="1"/>
  <c r="I17" i="1" s="1"/>
  <c r="F16" i="1"/>
  <c r="I16" i="1" s="1"/>
  <c r="F15" i="1"/>
  <c r="I15" i="1" s="1"/>
  <c r="F14" i="1"/>
  <c r="I14" i="1" s="1"/>
  <c r="F13" i="1"/>
  <c r="I13" i="1" s="1"/>
  <c r="F12" i="1"/>
  <c r="I12" i="1" s="1"/>
  <c r="H11" i="1"/>
  <c r="G11" i="1"/>
  <c r="E11" i="1"/>
  <c r="D11" i="1"/>
  <c r="H10" i="1"/>
  <c r="H177" i="1" s="1"/>
  <c r="I20" i="1" l="1"/>
  <c r="I11" i="1"/>
  <c r="I53" i="1"/>
  <c r="I136" i="1"/>
  <c r="D177" i="1"/>
  <c r="I31" i="1"/>
  <c r="I42" i="1"/>
  <c r="G177" i="1"/>
  <c r="I64" i="1"/>
  <c r="F53" i="1"/>
  <c r="F11" i="1"/>
  <c r="F42" i="1"/>
  <c r="F20" i="1"/>
  <c r="F167" i="1"/>
  <c r="F93" i="1" s="1"/>
  <c r="I80" i="1"/>
  <c r="I79" i="1" s="1"/>
  <c r="I104" i="1"/>
  <c r="I103" i="1" s="1"/>
  <c r="I115" i="1"/>
  <c r="I114" i="1" s="1"/>
  <c r="I93" i="1" s="1"/>
  <c r="I126" i="1"/>
  <c r="I125" i="1" s="1"/>
  <c r="I164" i="1"/>
  <c r="I162" i="1" s="1"/>
  <c r="I10" i="1" l="1"/>
  <c r="I177" i="1" s="1"/>
  <c r="F10" i="1"/>
  <c r="F177" i="1" s="1"/>
</calcChain>
</file>

<file path=xl/sharedStrings.xml><?xml version="1.0" encoding="utf-8"?>
<sst xmlns="http://schemas.openxmlformats.org/spreadsheetml/2006/main" count="308" uniqueCount="163">
  <si>
    <t>GOBIERNO CONSTITUCIONAL DEL ESTADO DE CHIAPAS</t>
  </si>
  <si>
    <t>PODER EJECUTIVO</t>
  </si>
  <si>
    <t>ESTADO ANALÍTICO DEL EJERCICIO DE PRESUPUESTO DE EGRESOS DETALLADO CONSOLIDADO</t>
  </si>
  <si>
    <t>CLASIFICACIÓN POR OBJETO DEL GASTO (CAPÍTULO Y CONCEPTO)</t>
  </si>
  <si>
    <t>DEL 1 DE ENERO AL 30 DE JUNIO DE 2023</t>
  </si>
  <si>
    <t>(Cifras en Pesos)</t>
  </si>
  <si>
    <t>CONCEPTO</t>
  </si>
  <si>
    <t>E G R E S O S</t>
  </si>
  <si>
    <t xml:space="preserve">SUBEJERCICIO </t>
  </si>
  <si>
    <t>APROBADO</t>
  </si>
  <si>
    <t>AMPLIACIONES/  (REDUCCIONES)</t>
  </si>
  <si>
    <t>MODIFICADO</t>
  </si>
  <si>
    <t>DEVENGADO</t>
  </si>
  <si>
    <t>PAGADO</t>
  </si>
  <si>
    <t>I.  Gasto No Etiquetado</t>
  </si>
  <si>
    <t>A.</t>
  </si>
  <si>
    <t>Servicios Personales</t>
  </si>
  <si>
    <t>a1)</t>
  </si>
  <si>
    <t>Remuneraciones al Personal de Carácter Permanente</t>
  </si>
  <si>
    <t>a2)</t>
  </si>
  <si>
    <t>Remuneraciones al Personal de Carácter Transitorio</t>
  </si>
  <si>
    <t>a3)</t>
  </si>
  <si>
    <t>Remuneraciones Adicionales y Especiales</t>
  </si>
  <si>
    <t>a4)</t>
  </si>
  <si>
    <t>Seguridad Social</t>
  </si>
  <si>
    <t>a5)</t>
  </si>
  <si>
    <t>Otras Prestaciones Sociales y Económicas</t>
  </si>
  <si>
    <t>a6)</t>
  </si>
  <si>
    <t>Previsiones</t>
  </si>
  <si>
    <t>a7)</t>
  </si>
  <si>
    <t>Pago de Estímulos a Servidores Públicos</t>
  </si>
  <si>
    <t>B.</t>
  </si>
  <si>
    <t>Materiales y Suministros</t>
  </si>
  <si>
    <t>b1)</t>
  </si>
  <si>
    <t>Materiales  de Administración, Emisión de Documentos y Artículos Oficiales</t>
  </si>
  <si>
    <t>b2)</t>
  </si>
  <si>
    <t>Alimentos y Utensilios</t>
  </si>
  <si>
    <t>b3)</t>
  </si>
  <si>
    <t>Materias Primas y Materiales de Producción y Comercialización</t>
  </si>
  <si>
    <t>b4)</t>
  </si>
  <si>
    <t>Materiales y Artículos de Construcción y de Reparación</t>
  </si>
  <si>
    <t>b5)</t>
  </si>
  <si>
    <t>Productos Químicos, Farmacéuticos y de Laboratorio</t>
  </si>
  <si>
    <t>b6)</t>
  </si>
  <si>
    <t>Combustibles, Lubricantes y Aditivos</t>
  </si>
  <si>
    <t>b7)</t>
  </si>
  <si>
    <t>Vestuario, Blancos, Prendas de Protección y Artículos Deportivos</t>
  </si>
  <si>
    <t>b8)</t>
  </si>
  <si>
    <t>Materiales y Suministros para Seguridad</t>
  </si>
  <si>
    <t>b9)</t>
  </si>
  <si>
    <t>Herramientas, Refacciones y Accesorios Menores</t>
  </si>
  <si>
    <t>C.</t>
  </si>
  <si>
    <t>Servicios Generales</t>
  </si>
  <si>
    <t>c1)</t>
  </si>
  <si>
    <t>Servicios Básicos</t>
  </si>
  <si>
    <t>c2)</t>
  </si>
  <si>
    <t>Servicios de Arrendamiento</t>
  </si>
  <si>
    <t>c3)</t>
  </si>
  <si>
    <t>Servicios Profesionales, Científicos, Técnicos y Otros Servicios</t>
  </si>
  <si>
    <t>c4)</t>
  </si>
  <si>
    <t>Servicios Financieros, Bancarios y Comerciales</t>
  </si>
  <si>
    <t>c5)</t>
  </si>
  <si>
    <t>Servicios de Instalación, Reparación, Mantenimiento y Conservación</t>
  </si>
  <si>
    <t>c6)</t>
  </si>
  <si>
    <t>Servicios de Comunicación Social y Publicidad</t>
  </si>
  <si>
    <t>c7)</t>
  </si>
  <si>
    <t>Servicios de Traslado y Viáticos</t>
  </si>
  <si>
    <t>c8)</t>
  </si>
  <si>
    <t>Servicios Oficiales</t>
  </si>
  <si>
    <t>c9)</t>
  </si>
  <si>
    <t>Otros Servicios Generales</t>
  </si>
  <si>
    <t>D.</t>
  </si>
  <si>
    <t>Transferencias, Asignaciones, Subsidios y Otras Ayudas</t>
  </si>
  <si>
    <t>d1)</t>
  </si>
  <si>
    <t>Transferencias Internas y Asignaciones al Sector Público</t>
  </si>
  <si>
    <t>d2)</t>
  </si>
  <si>
    <t>Transferencias al Resto del Sector Público</t>
  </si>
  <si>
    <t>d3)</t>
  </si>
  <si>
    <t>Subsidios y Subvenciones</t>
  </si>
  <si>
    <t>d4)</t>
  </si>
  <si>
    <t>Ayudas Sociales</t>
  </si>
  <si>
    <t>d5)</t>
  </si>
  <si>
    <t>Pensiones y Jubilaciones</t>
  </si>
  <si>
    <t>d6)</t>
  </si>
  <si>
    <t>Transferencias a Fideicomisos, Mandatos y Otros Análogos</t>
  </si>
  <si>
    <t>d7)</t>
  </si>
  <si>
    <t>Transferencias a la Seguridad Social</t>
  </si>
  <si>
    <t>d8)</t>
  </si>
  <si>
    <t>Donativos</t>
  </si>
  <si>
    <t>d9)</t>
  </si>
  <si>
    <t>Transferencias al Exterior</t>
  </si>
  <si>
    <t>E.</t>
  </si>
  <si>
    <t>Bienes Muebles, Inmuebles e Intangibles</t>
  </si>
  <si>
    <t>e1)</t>
  </si>
  <si>
    <t>Mobiliario y Equipo de Administración</t>
  </si>
  <si>
    <t>e2)</t>
  </si>
  <si>
    <t>Mobiliario y Equipo Educacional y Recreativo</t>
  </si>
  <si>
    <t>e3)</t>
  </si>
  <si>
    <t>Equipo e Instrumental Médico y de Laboratorio</t>
  </si>
  <si>
    <t>e4)</t>
  </si>
  <si>
    <t>Vehículos y Equipo de Transporte</t>
  </si>
  <si>
    <t>e5)</t>
  </si>
  <si>
    <t>Equipo de Defensa y Seguridad</t>
  </si>
  <si>
    <t>e6)</t>
  </si>
  <si>
    <t>Maquinaria, Otros Equipos y Herramientas</t>
  </si>
  <si>
    <t>e7)</t>
  </si>
  <si>
    <t>Activos Biológicos</t>
  </si>
  <si>
    <t>e8)</t>
  </si>
  <si>
    <t>Bienes Inmuebles</t>
  </si>
  <si>
    <t>e9)</t>
  </si>
  <si>
    <t>Activos Intangibles</t>
  </si>
  <si>
    <t>F.</t>
  </si>
  <si>
    <t>Inversión Pública</t>
  </si>
  <si>
    <t>f1)</t>
  </si>
  <si>
    <t>Obra Pública en Bienes de Dominio Público</t>
  </si>
  <si>
    <t>f2)</t>
  </si>
  <si>
    <t>Obra Pública en Bienes Propios</t>
  </si>
  <si>
    <t>f3)</t>
  </si>
  <si>
    <t>Proyectos Productivos y Acciones de Fomento</t>
  </si>
  <si>
    <t>G.</t>
  </si>
  <si>
    <t>Inversiones Financieras y Otras Provisiones</t>
  </si>
  <si>
    <t>g1)</t>
  </si>
  <si>
    <t>Inversiones para el Fomento de Actividades Productivas</t>
  </si>
  <si>
    <t>g2)</t>
  </si>
  <si>
    <t>Acciones y Participaciones de Capital</t>
  </si>
  <si>
    <t>g3)</t>
  </si>
  <si>
    <t>Compra de Titulos y Valores</t>
  </si>
  <si>
    <t>g4)</t>
  </si>
  <si>
    <t>Concesión de Préstamos</t>
  </si>
  <si>
    <t>g5)</t>
  </si>
  <si>
    <t>Inversiones en Fideicomisos, Mandatos y Otros Análogos</t>
  </si>
  <si>
    <t>Fideicomiso de Desastres Naturales (informativo)</t>
  </si>
  <si>
    <t>g6)</t>
  </si>
  <si>
    <t>Otras Inversiones Financieras</t>
  </si>
  <si>
    <t>g7)</t>
  </si>
  <si>
    <t>Provisiones para Contingencias y Otras Erogaciones Especiales</t>
  </si>
  <si>
    <t>H.</t>
  </si>
  <si>
    <t>Participaciones y Aportaciones</t>
  </si>
  <si>
    <t>h1)</t>
  </si>
  <si>
    <t>Participaciones</t>
  </si>
  <si>
    <t>h2)</t>
  </si>
  <si>
    <t>Aportaciones</t>
  </si>
  <si>
    <t>h3)</t>
  </si>
  <si>
    <t>Convenios</t>
  </si>
  <si>
    <t>I.</t>
  </si>
  <si>
    <t>Deuda Pública</t>
  </si>
  <si>
    <t>i1)</t>
  </si>
  <si>
    <t>Amortización de la Deuda Pública</t>
  </si>
  <si>
    <t>i2)</t>
  </si>
  <si>
    <t>Intereses de la Deuda Pública</t>
  </si>
  <si>
    <t>i3)</t>
  </si>
  <si>
    <t>Comisiones de la Deuda Pública</t>
  </si>
  <si>
    <t>i4)</t>
  </si>
  <si>
    <t>Gastos de la Deuda Pública</t>
  </si>
  <si>
    <t>i5)</t>
  </si>
  <si>
    <t>Costo por Coberturas</t>
  </si>
  <si>
    <t>i6)</t>
  </si>
  <si>
    <t>Apoyos Financieros</t>
  </si>
  <si>
    <t>i7)</t>
  </si>
  <si>
    <t>Adeudos de Ejercicios Fiscales Anteriores (ADEFAS)</t>
  </si>
  <si>
    <t>II.  Gasto Etiquetado</t>
  </si>
  <si>
    <t>III. Total de Egresos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</si>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</sst>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\ ##0\ ;\(#\ ###\ ###\ ##0\)\ "/>
  </numFmts>
  <fonts count="11" x14ac:knownFonts="1"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rgb="FF621132"/>
      <name val="Arial"/>
      <family val="2"/>
    </font>
    <font>
      <b/>
      <sz val="9"/>
      <color rgb="FF000000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b/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ck">
        <color theme="0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rgb="FF4B4B4D"/>
      </top>
      <bottom/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2" fillId="0" borderId="0"/>
    <xf numFmtId="0" fontId="2" fillId="0" borderId="0"/>
    <xf numFmtId="0" fontId="7" fillId="0" borderId="0"/>
  </cellStyleXfs>
  <cellXfs count="5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3" fillId="0" borderId="0" xfId="1" applyFont="1" applyAlignment="1">
      <alignment vertical="top"/>
    </xf>
    <xf numFmtId="0" fontId="4" fillId="2" borderId="0" xfId="2" applyFont="1" applyFill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 readingOrder="1"/>
    </xf>
    <xf numFmtId="0" fontId="5" fillId="3" borderId="2" xfId="0" applyFont="1" applyFill="1" applyBorder="1" applyAlignment="1">
      <alignment horizontal="center" vertical="center" wrapText="1" readingOrder="1"/>
    </xf>
    <xf numFmtId="164" fontId="5" fillId="3" borderId="2" xfId="0" applyNumberFormat="1" applyFont="1" applyFill="1" applyBorder="1" applyAlignment="1">
      <alignment horizontal="center" vertical="top" wrapText="1" readingOrder="1"/>
    </xf>
    <xf numFmtId="164" fontId="5" fillId="3" borderId="3" xfId="0" applyNumberFormat="1" applyFont="1" applyFill="1" applyBorder="1" applyAlignment="1">
      <alignment horizontal="center" vertical="center" wrapText="1" readingOrder="1"/>
    </xf>
    <xf numFmtId="0" fontId="5" fillId="3" borderId="4" xfId="0" applyFont="1" applyFill="1" applyBorder="1" applyAlignment="1">
      <alignment horizontal="center" vertical="center" wrapText="1" readingOrder="1"/>
    </xf>
    <xf numFmtId="0" fontId="5" fillId="3" borderId="5" xfId="0" applyFont="1" applyFill="1" applyBorder="1" applyAlignment="1">
      <alignment horizontal="center" vertical="center" wrapText="1" readingOrder="1"/>
    </xf>
    <xf numFmtId="164" fontId="5" fillId="3" borderId="5" xfId="0" applyNumberFormat="1" applyFont="1" applyFill="1" applyBorder="1" applyAlignment="1">
      <alignment horizontal="center" vertical="center" wrapText="1" readingOrder="1"/>
    </xf>
    <xf numFmtId="164" fontId="5" fillId="3" borderId="5" xfId="2" applyNumberFormat="1" applyFont="1" applyFill="1" applyBorder="1" applyAlignment="1">
      <alignment horizontal="center" vertical="center" wrapText="1"/>
    </xf>
    <xf numFmtId="164" fontId="5" fillId="3" borderId="6" xfId="0" applyNumberFormat="1" applyFont="1" applyFill="1" applyBorder="1" applyAlignment="1">
      <alignment horizontal="center" vertical="center" wrapText="1" readingOrder="1"/>
    </xf>
    <xf numFmtId="0" fontId="3" fillId="0" borderId="0" xfId="0" applyFont="1" applyAlignment="1">
      <alignment vertical="top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justify" vertical="top" readingOrder="1"/>
    </xf>
    <xf numFmtId="164" fontId="3" fillId="0" borderId="0" xfId="0" applyNumberFormat="1" applyFont="1" applyAlignment="1">
      <alignment horizontal="right" vertical="top"/>
    </xf>
    <xf numFmtId="164" fontId="3" fillId="0" borderId="0" xfId="0" applyNumberFormat="1" applyFont="1" applyAlignment="1">
      <alignment vertical="top"/>
    </xf>
    <xf numFmtId="0" fontId="6" fillId="4" borderId="7" xfId="0" applyFont="1" applyFill="1" applyBorder="1" applyAlignment="1">
      <alignment horizontal="justify" vertical="center"/>
    </xf>
    <xf numFmtId="164" fontId="6" fillId="4" borderId="7" xfId="0" applyNumberFormat="1" applyFont="1" applyFill="1" applyBorder="1" applyAlignment="1">
      <alignment horizontal="right" vertical="center"/>
    </xf>
    <xf numFmtId="164" fontId="6" fillId="0" borderId="0" xfId="0" applyNumberFormat="1" applyFont="1" applyAlignment="1">
      <alignment horizontal="right" vertical="center"/>
    </xf>
    <xf numFmtId="164" fontId="3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3" fillId="5" borderId="0" xfId="0" applyFont="1" applyFill="1" applyAlignment="1">
      <alignment horizontal="left" vertical="top"/>
    </xf>
    <xf numFmtId="0" fontId="3" fillId="5" borderId="0" xfId="0" applyFont="1" applyFill="1" applyAlignment="1">
      <alignment horizontal="justify" vertical="top"/>
    </xf>
    <xf numFmtId="164" fontId="3" fillId="5" borderId="0" xfId="0" applyNumberFormat="1" applyFont="1" applyFill="1" applyAlignment="1">
      <alignment horizontal="right" vertical="top"/>
    </xf>
    <xf numFmtId="0" fontId="3" fillId="0" borderId="0" xfId="0" applyFont="1" applyAlignment="1">
      <alignment horizontal="justify" vertical="top" wrapText="1" readingOrder="1"/>
    </xf>
    <xf numFmtId="0" fontId="3" fillId="5" borderId="0" xfId="0" applyFont="1" applyFill="1" applyAlignment="1">
      <alignment horizontal="justify" vertical="top" wrapText="1"/>
    </xf>
    <xf numFmtId="0" fontId="3" fillId="0" borderId="8" xfId="0" applyFont="1" applyBorder="1" applyAlignment="1">
      <alignment vertical="top"/>
    </xf>
    <xf numFmtId="0" fontId="3" fillId="0" borderId="8" xfId="0" applyFont="1" applyBorder="1" applyAlignment="1">
      <alignment horizontal="left" vertical="top"/>
    </xf>
    <xf numFmtId="0" fontId="3" fillId="0" borderId="8" xfId="0" applyFont="1" applyBorder="1" applyAlignment="1">
      <alignment horizontal="justify" vertical="top" readingOrder="1"/>
    </xf>
    <xf numFmtId="164" fontId="3" fillId="0" borderId="8" xfId="0" applyNumberFormat="1" applyFont="1" applyBorder="1" applyAlignment="1">
      <alignment horizontal="right" vertical="top"/>
    </xf>
    <xf numFmtId="164" fontId="3" fillId="0" borderId="8" xfId="0" applyNumberFormat="1" applyFont="1" applyBorder="1" applyAlignment="1">
      <alignment vertical="top"/>
    </xf>
    <xf numFmtId="164" fontId="3" fillId="0" borderId="0" xfId="1" applyNumberFormat="1" applyFont="1" applyAlignment="1">
      <alignment vertical="top"/>
    </xf>
    <xf numFmtId="0" fontId="3" fillId="0" borderId="9" xfId="0" applyFont="1" applyBorder="1" applyAlignment="1">
      <alignment vertical="top"/>
    </xf>
    <xf numFmtId="0" fontId="3" fillId="0" borderId="9" xfId="0" applyFont="1" applyBorder="1" applyAlignment="1">
      <alignment horizontal="left" vertical="top"/>
    </xf>
    <xf numFmtId="0" fontId="3" fillId="0" borderId="9" xfId="0" applyFont="1" applyBorder="1" applyAlignment="1">
      <alignment horizontal="justify" vertical="top" wrapText="1" readingOrder="1"/>
    </xf>
    <xf numFmtId="164" fontId="3" fillId="0" borderId="9" xfId="0" applyNumberFormat="1" applyFont="1" applyBorder="1" applyAlignment="1">
      <alignment horizontal="right" vertical="top"/>
    </xf>
    <xf numFmtId="164" fontId="3" fillId="0" borderId="9" xfId="0" applyNumberFormat="1" applyFont="1" applyBorder="1" applyAlignment="1">
      <alignment vertical="top"/>
    </xf>
    <xf numFmtId="0" fontId="6" fillId="3" borderId="8" xfId="0" applyFont="1" applyFill="1" applyBorder="1" applyAlignment="1">
      <alignment horizontal="justify" vertical="center"/>
    </xf>
    <xf numFmtId="164" fontId="6" fillId="3" borderId="8" xfId="0" applyNumberFormat="1" applyFont="1" applyFill="1" applyBorder="1" applyAlignment="1">
      <alignment horizontal="right" vertical="center"/>
    </xf>
    <xf numFmtId="0" fontId="8" fillId="0" borderId="10" xfId="3" applyFont="1" applyBorder="1" applyAlignment="1">
      <alignment horizontal="left" vertical="top" wrapText="1"/>
    </xf>
    <xf numFmtId="0" fontId="10" fillId="0" borderId="0" xfId="0" applyFont="1" applyAlignment="1">
      <alignment horizontal="center" vertical="center"/>
    </xf>
    <xf numFmtId="164" fontId="10" fillId="0" borderId="0" xfId="0" applyNumberFormat="1" applyFont="1" applyAlignment="1">
      <alignment horizontal="center" vertical="center"/>
    </xf>
    <xf numFmtId="0" fontId="10" fillId="0" borderId="0" xfId="1" applyFont="1" applyAlignment="1">
      <alignment horizontal="center" vertical="center"/>
    </xf>
    <xf numFmtId="0" fontId="10" fillId="0" borderId="0" xfId="0" applyFont="1" applyAlignment="1">
      <alignment vertical="top"/>
    </xf>
    <xf numFmtId="0" fontId="10" fillId="0" borderId="0" xfId="0" applyFont="1" applyAlignment="1">
      <alignment horizontal="justify" vertical="top" readingOrder="1"/>
    </xf>
    <xf numFmtId="164" fontId="10" fillId="0" borderId="0" xfId="0" applyNumberFormat="1" applyFont="1" applyAlignment="1">
      <alignment vertical="top"/>
    </xf>
    <xf numFmtId="0" fontId="10" fillId="0" borderId="0" xfId="1" applyFont="1"/>
    <xf numFmtId="0" fontId="0" fillId="0" borderId="0" xfId="0" applyAlignment="1">
      <alignment vertical="top"/>
    </xf>
    <xf numFmtId="0" fontId="0" fillId="0" borderId="0" xfId="0" applyAlignment="1">
      <alignment horizontal="justify" vertical="top" readingOrder="1"/>
    </xf>
    <xf numFmtId="164" fontId="0" fillId="0" borderId="0" xfId="0" applyNumberFormat="1" applyAlignment="1">
      <alignment vertical="top"/>
    </xf>
    <xf numFmtId="0" fontId="2" fillId="0" borderId="0" xfId="1"/>
  </cellXfs>
  <cellStyles count="4">
    <cellStyle name="Normal" xfId="0" builtinId="0"/>
    <cellStyle name="Normal 17" xfId="1" xr:uid="{F1B18DA0-8822-4340-85D0-3D6587C7BB5C}"/>
    <cellStyle name="Normal 18 2" xfId="2" xr:uid="{43B401A5-A0B7-4724-AE67-73BACE62DBBF}"/>
    <cellStyle name="Normal 2 2" xfId="3" xr:uid="{8BAFE03C-9436-442D-B24F-B104CE3F868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1028700</xdr:colOff>
      <xdr:row>4</xdr:row>
      <xdr:rowOff>9525</xdr:rowOff>
    </xdr:from>
    <xdr:to>
      <xdr:col>9</xdr:col>
      <xdr:colOff>9525</xdr:colOff>
      <xdr:row>5</xdr:row>
      <xdr:rowOff>152400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3EB9DFD-CE78-45A1-8862-F87240CDC57C}"/>
            </a:ext>
          </a:extLst>
        </xdr:cNvPr>
        <xdr:cNvSpPr txBox="1"/>
      </xdr:nvSpPr>
      <xdr:spPr>
        <a:xfrm>
          <a:off x="8858250" y="657225"/>
          <a:ext cx="1209675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LDF-6a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D67DC3-D5EA-4C7B-A950-5DFC6A7A7DE9}">
  <dimension ref="A1:K180"/>
  <sheetViews>
    <sheetView showGridLines="0" tabSelected="1" topLeftCell="A160" zoomScaleNormal="100" workbookViewId="0">
      <selection activeCell="D8" sqref="A8:XFD128"/>
    </sheetView>
  </sheetViews>
  <sheetFormatPr baseColWidth="10" defaultRowHeight="15" x14ac:dyDescent="0.2"/>
  <cols>
    <col min="1" max="1" width="3" style="49" customWidth="1"/>
    <col min="2" max="2" width="3.28515625" style="49" customWidth="1"/>
    <col min="3" max="3" width="44.28515625" style="50" customWidth="1"/>
    <col min="4" max="9" width="16.7109375" style="51" customWidth="1"/>
    <col min="10" max="10" width="14.28515625" style="52" bestFit="1" customWidth="1"/>
    <col min="11" max="11" width="12.28515625" style="52" bestFit="1" customWidth="1"/>
    <col min="12" max="16384" width="11.42578125" style="52"/>
  </cols>
  <sheetData>
    <row r="1" spans="1:11" s="2" customFormat="1" ht="12.7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11" s="2" customFormat="1" ht="12.75" customHeight="1" x14ac:dyDescent="0.25">
      <c r="A2" s="1" t="s">
        <v>1</v>
      </c>
      <c r="B2" s="1"/>
      <c r="C2" s="1"/>
      <c r="D2" s="1"/>
      <c r="E2" s="1"/>
      <c r="F2" s="1"/>
      <c r="G2" s="1"/>
      <c r="H2" s="1"/>
      <c r="I2" s="1"/>
    </row>
    <row r="3" spans="1:11" s="2" customFormat="1" ht="12.75" customHeight="1" x14ac:dyDescent="0.25">
      <c r="A3" s="1" t="s">
        <v>2</v>
      </c>
      <c r="B3" s="1"/>
      <c r="C3" s="1"/>
      <c r="D3" s="1"/>
      <c r="E3" s="1"/>
      <c r="F3" s="1"/>
      <c r="G3" s="1"/>
      <c r="H3" s="1"/>
      <c r="I3" s="1"/>
    </row>
    <row r="4" spans="1:11" s="2" customFormat="1" ht="12.75" customHeight="1" x14ac:dyDescent="0.25">
      <c r="A4" s="1" t="s">
        <v>3</v>
      </c>
      <c r="B4" s="1"/>
      <c r="C4" s="1"/>
      <c r="D4" s="1"/>
      <c r="E4" s="1"/>
      <c r="F4" s="1"/>
      <c r="G4" s="1"/>
      <c r="H4" s="1"/>
      <c r="I4" s="1"/>
    </row>
    <row r="5" spans="1:11" s="2" customFormat="1" ht="12.75" customHeight="1" x14ac:dyDescent="0.25">
      <c r="A5" s="3" t="s">
        <v>4</v>
      </c>
      <c r="B5" s="3"/>
      <c r="C5" s="3"/>
      <c r="D5" s="3"/>
      <c r="E5" s="3"/>
      <c r="F5" s="3"/>
      <c r="G5" s="3"/>
      <c r="H5" s="3"/>
      <c r="I5" s="3"/>
    </row>
    <row r="6" spans="1:11" s="2" customFormat="1" ht="12.75" customHeight="1" x14ac:dyDescent="0.25">
      <c r="A6" s="3" t="s">
        <v>5</v>
      </c>
      <c r="B6" s="3"/>
      <c r="C6" s="3"/>
      <c r="D6" s="3"/>
      <c r="E6" s="3"/>
      <c r="F6" s="3"/>
      <c r="G6" s="3"/>
      <c r="H6" s="3"/>
      <c r="I6" s="3"/>
    </row>
    <row r="7" spans="1:11" s="2" customFormat="1" ht="12.75" customHeight="1" x14ac:dyDescent="0.25">
      <c r="A7" s="4" t="s">
        <v>6</v>
      </c>
      <c r="B7" s="5"/>
      <c r="C7" s="5"/>
      <c r="D7" s="6" t="s">
        <v>7</v>
      </c>
      <c r="E7" s="6"/>
      <c r="F7" s="6"/>
      <c r="G7" s="6"/>
      <c r="H7" s="6"/>
      <c r="I7" s="7" t="s">
        <v>8</v>
      </c>
    </row>
    <row r="8" spans="1:11" s="2" customFormat="1" ht="25.5" customHeight="1" x14ac:dyDescent="0.25">
      <c r="A8" s="8"/>
      <c r="B8" s="9"/>
      <c r="C8" s="9"/>
      <c r="D8" s="10" t="s">
        <v>9</v>
      </c>
      <c r="E8" s="11" t="s">
        <v>10</v>
      </c>
      <c r="F8" s="11" t="s">
        <v>11</v>
      </c>
      <c r="G8" s="11" t="s">
        <v>12</v>
      </c>
      <c r="H8" s="10" t="s">
        <v>13</v>
      </c>
      <c r="I8" s="12"/>
    </row>
    <row r="9" spans="1:11" s="2" customFormat="1" ht="4.5" customHeight="1" x14ac:dyDescent="0.25">
      <c r="A9" s="13"/>
      <c r="B9" s="14"/>
      <c r="C9" s="15"/>
      <c r="D9" s="16"/>
      <c r="E9" s="16"/>
      <c r="F9" s="16"/>
      <c r="G9" s="17"/>
      <c r="H9" s="16"/>
      <c r="I9" s="16"/>
    </row>
    <row r="10" spans="1:11" s="22" customFormat="1" ht="15.95" customHeight="1" thickBot="1" x14ac:dyDescent="0.3">
      <c r="A10" s="18" t="s">
        <v>14</v>
      </c>
      <c r="B10" s="18"/>
      <c r="C10" s="18"/>
      <c r="D10" s="19">
        <f>SUM(D11,D20,D31,D42,D53,D64,D69,D79,D84)</f>
        <v>36774690965</v>
      </c>
      <c r="E10" s="19">
        <f t="shared" ref="E10:I10" si="0">SUM(E11,E20,E31,E42,E53,E64,E69,E79,E84)</f>
        <v>278325567.87599993</v>
      </c>
      <c r="F10" s="19">
        <f t="shared" si="0"/>
        <v>37053016532.875999</v>
      </c>
      <c r="G10" s="19">
        <f t="shared" si="0"/>
        <v>15240984342</v>
      </c>
      <c r="H10" s="19">
        <f t="shared" si="0"/>
        <v>14539872752</v>
      </c>
      <c r="I10" s="19">
        <f t="shared" si="0"/>
        <v>21812032190.875999</v>
      </c>
      <c r="J10" s="20"/>
      <c r="K10" s="21"/>
    </row>
    <row r="11" spans="1:11" s="2" customFormat="1" ht="12.75" customHeight="1" thickTop="1" x14ac:dyDescent="0.25">
      <c r="A11" s="23" t="s">
        <v>15</v>
      </c>
      <c r="B11" s="24" t="s">
        <v>16</v>
      </c>
      <c r="C11" s="24"/>
      <c r="D11" s="25">
        <f>SUM(D12:D18)</f>
        <v>16196629549</v>
      </c>
      <c r="E11" s="25">
        <f t="shared" ref="E11" si="1">SUM(E12:E18)</f>
        <v>-190633787</v>
      </c>
      <c r="F11" s="25">
        <f>SUM(F12:F18)</f>
        <v>16005995762</v>
      </c>
      <c r="G11" s="25">
        <f t="shared" ref="G11:I11" si="2">SUM(G12:G18)</f>
        <v>6341366484</v>
      </c>
      <c r="H11" s="25">
        <f t="shared" si="2"/>
        <v>6157271201</v>
      </c>
      <c r="I11" s="25">
        <f t="shared" si="2"/>
        <v>9664629278</v>
      </c>
    </row>
    <row r="12" spans="1:11" s="2" customFormat="1" ht="25.5" customHeight="1" x14ac:dyDescent="0.25">
      <c r="A12" s="13"/>
      <c r="B12" s="14" t="s">
        <v>17</v>
      </c>
      <c r="C12" s="26" t="s">
        <v>18</v>
      </c>
      <c r="D12" s="16">
        <v>7210676103</v>
      </c>
      <c r="E12" s="16">
        <v>-728032125</v>
      </c>
      <c r="F12" s="17">
        <f t="shared" ref="F12:F18" si="3">D12+E12</f>
        <v>6482643978</v>
      </c>
      <c r="G12" s="17">
        <v>2134327531</v>
      </c>
      <c r="H12" s="16">
        <v>2103387984</v>
      </c>
      <c r="I12" s="16">
        <f>F12-G12</f>
        <v>4348316447</v>
      </c>
    </row>
    <row r="13" spans="1:11" s="2" customFormat="1" ht="12.75" customHeight="1" x14ac:dyDescent="0.25">
      <c r="A13" s="13"/>
      <c r="B13" s="14" t="s">
        <v>19</v>
      </c>
      <c r="C13" s="26" t="s">
        <v>20</v>
      </c>
      <c r="D13" s="16">
        <v>106129926</v>
      </c>
      <c r="E13" s="16">
        <v>214549492</v>
      </c>
      <c r="F13" s="17">
        <f t="shared" si="3"/>
        <v>320679418</v>
      </c>
      <c r="G13" s="17">
        <v>254483389</v>
      </c>
      <c r="H13" s="16">
        <v>253528898</v>
      </c>
      <c r="I13" s="16">
        <f t="shared" ref="I13:I18" si="4">F13-G13</f>
        <v>66196029</v>
      </c>
    </row>
    <row r="14" spans="1:11" s="2" customFormat="1" ht="12.75" customHeight="1" x14ac:dyDescent="0.25">
      <c r="A14" s="13"/>
      <c r="B14" s="14" t="s">
        <v>21</v>
      </c>
      <c r="C14" s="15" t="s">
        <v>22</v>
      </c>
      <c r="D14" s="16">
        <v>3181835784</v>
      </c>
      <c r="E14" s="16">
        <v>127269208</v>
      </c>
      <c r="F14" s="17">
        <f t="shared" si="3"/>
        <v>3309104992</v>
      </c>
      <c r="G14" s="17">
        <v>981077457</v>
      </c>
      <c r="H14" s="16">
        <v>956639542</v>
      </c>
      <c r="I14" s="16">
        <f t="shared" si="4"/>
        <v>2328027535</v>
      </c>
    </row>
    <row r="15" spans="1:11" s="2" customFormat="1" ht="12.75" customHeight="1" x14ac:dyDescent="0.25">
      <c r="A15" s="13"/>
      <c r="B15" s="14" t="s">
        <v>23</v>
      </c>
      <c r="C15" s="15" t="s">
        <v>24</v>
      </c>
      <c r="D15" s="16">
        <v>2115817711</v>
      </c>
      <c r="E15" s="16">
        <v>16286840</v>
      </c>
      <c r="F15" s="17">
        <f t="shared" si="3"/>
        <v>2132104551</v>
      </c>
      <c r="G15" s="17">
        <v>998744298</v>
      </c>
      <c r="H15" s="16">
        <v>911185466</v>
      </c>
      <c r="I15" s="16">
        <f t="shared" si="4"/>
        <v>1133360253</v>
      </c>
    </row>
    <row r="16" spans="1:11" s="2" customFormat="1" ht="12.75" customHeight="1" x14ac:dyDescent="0.25">
      <c r="A16" s="13"/>
      <c r="B16" s="14" t="s">
        <v>25</v>
      </c>
      <c r="C16" s="15" t="s">
        <v>26</v>
      </c>
      <c r="D16" s="16">
        <v>2339608589</v>
      </c>
      <c r="E16" s="16">
        <v>126334450</v>
      </c>
      <c r="F16" s="17">
        <f t="shared" si="3"/>
        <v>2465943039</v>
      </c>
      <c r="G16" s="17">
        <v>1198861519</v>
      </c>
      <c r="H16" s="16">
        <v>1160044716</v>
      </c>
      <c r="I16" s="16">
        <f t="shared" si="4"/>
        <v>1267081520</v>
      </c>
    </row>
    <row r="17" spans="1:9" s="2" customFormat="1" ht="12.75" customHeight="1" x14ac:dyDescent="0.25">
      <c r="A17" s="13"/>
      <c r="B17" s="14" t="s">
        <v>27</v>
      </c>
      <c r="C17" s="15" t="s">
        <v>28</v>
      </c>
      <c r="D17" s="16">
        <v>49016928</v>
      </c>
      <c r="E17" s="16">
        <v>-32971706</v>
      </c>
      <c r="F17" s="17">
        <f t="shared" si="3"/>
        <v>16045222</v>
      </c>
      <c r="G17" s="17">
        <v>0</v>
      </c>
      <c r="H17" s="16">
        <v>0</v>
      </c>
      <c r="I17" s="16">
        <f t="shared" si="4"/>
        <v>16045222</v>
      </c>
    </row>
    <row r="18" spans="1:9" s="2" customFormat="1" ht="12.75" x14ac:dyDescent="0.25">
      <c r="A18" s="13"/>
      <c r="B18" s="14" t="s">
        <v>29</v>
      </c>
      <c r="C18" s="15" t="s">
        <v>30</v>
      </c>
      <c r="D18" s="16">
        <v>1193544508</v>
      </c>
      <c r="E18" s="16">
        <v>85930054</v>
      </c>
      <c r="F18" s="17">
        <f t="shared" si="3"/>
        <v>1279474562</v>
      </c>
      <c r="G18" s="17">
        <v>773872290</v>
      </c>
      <c r="H18" s="16">
        <v>772484595</v>
      </c>
      <c r="I18" s="16">
        <f t="shared" si="4"/>
        <v>505602272</v>
      </c>
    </row>
    <row r="19" spans="1:9" s="2" customFormat="1" ht="4.5" customHeight="1" x14ac:dyDescent="0.25">
      <c r="A19" s="13"/>
      <c r="B19" s="14"/>
      <c r="C19" s="15"/>
      <c r="D19" s="16"/>
      <c r="E19" s="16"/>
      <c r="F19" s="16"/>
      <c r="G19" s="17"/>
      <c r="H19" s="16"/>
      <c r="I19" s="16"/>
    </row>
    <row r="20" spans="1:9" s="2" customFormat="1" ht="12.75" customHeight="1" x14ac:dyDescent="0.25">
      <c r="A20" s="23" t="s">
        <v>31</v>
      </c>
      <c r="B20" s="24" t="s">
        <v>32</v>
      </c>
      <c r="C20" s="24"/>
      <c r="D20" s="25">
        <f>SUM(D21:D29)</f>
        <v>418272610</v>
      </c>
      <c r="E20" s="25">
        <f t="shared" ref="E20:I20" si="5">SUM(E21:E29)</f>
        <v>1120411759.8759999</v>
      </c>
      <c r="F20" s="25">
        <f t="shared" si="5"/>
        <v>1538684369.8759999</v>
      </c>
      <c r="G20" s="25">
        <f t="shared" si="5"/>
        <v>477770748</v>
      </c>
      <c r="H20" s="25">
        <f t="shared" si="5"/>
        <v>461903454</v>
      </c>
      <c r="I20" s="25">
        <f t="shared" si="5"/>
        <v>1060913621.876</v>
      </c>
    </row>
    <row r="21" spans="1:9" s="2" customFormat="1" ht="25.5" customHeight="1" x14ac:dyDescent="0.25">
      <c r="A21" s="13"/>
      <c r="B21" s="14" t="s">
        <v>33</v>
      </c>
      <c r="C21" s="26" t="s">
        <v>34</v>
      </c>
      <c r="D21" s="16">
        <v>67389307</v>
      </c>
      <c r="E21" s="16">
        <v>406019497</v>
      </c>
      <c r="F21" s="17">
        <f t="shared" ref="F21:F29" si="6">D21+E21</f>
        <v>473408804</v>
      </c>
      <c r="G21" s="17">
        <v>34823163</v>
      </c>
      <c r="H21" s="16">
        <v>28627158</v>
      </c>
      <c r="I21" s="16">
        <f t="shared" ref="I21:I29" si="7">F21-G21</f>
        <v>438585641</v>
      </c>
    </row>
    <row r="22" spans="1:9" s="2" customFormat="1" ht="12.75" customHeight="1" x14ac:dyDescent="0.25">
      <c r="A22" s="13"/>
      <c r="B22" s="14" t="s">
        <v>35</v>
      </c>
      <c r="C22" s="15" t="s">
        <v>36</v>
      </c>
      <c r="D22" s="16">
        <v>186963083</v>
      </c>
      <c r="E22" s="16">
        <v>627856991</v>
      </c>
      <c r="F22" s="17">
        <f t="shared" si="6"/>
        <v>814820074</v>
      </c>
      <c r="G22" s="17">
        <v>327228472</v>
      </c>
      <c r="H22" s="16">
        <v>325953811</v>
      </c>
      <c r="I22" s="16">
        <f t="shared" si="7"/>
        <v>487591602</v>
      </c>
    </row>
    <row r="23" spans="1:9" s="2" customFormat="1" ht="25.5" customHeight="1" x14ac:dyDescent="0.25">
      <c r="A23" s="13"/>
      <c r="B23" s="14" t="s">
        <v>37</v>
      </c>
      <c r="C23" s="26" t="s">
        <v>38</v>
      </c>
      <c r="D23" s="16">
        <v>4509846</v>
      </c>
      <c r="E23" s="16">
        <v>173888</v>
      </c>
      <c r="F23" s="17">
        <f t="shared" si="6"/>
        <v>4683734</v>
      </c>
      <c r="G23" s="17">
        <v>4225992</v>
      </c>
      <c r="H23" s="16">
        <v>3793778</v>
      </c>
      <c r="I23" s="16">
        <f t="shared" si="7"/>
        <v>457742</v>
      </c>
    </row>
    <row r="24" spans="1:9" s="2" customFormat="1" ht="25.5" customHeight="1" x14ac:dyDescent="0.25">
      <c r="A24" s="13"/>
      <c r="B24" s="14" t="s">
        <v>39</v>
      </c>
      <c r="C24" s="26" t="s">
        <v>40</v>
      </c>
      <c r="D24" s="16">
        <v>5552265</v>
      </c>
      <c r="E24" s="16">
        <v>19084734</v>
      </c>
      <c r="F24" s="17">
        <f t="shared" si="6"/>
        <v>24636999</v>
      </c>
      <c r="G24" s="17">
        <v>8159697</v>
      </c>
      <c r="H24" s="16">
        <v>4747588</v>
      </c>
      <c r="I24" s="16">
        <f t="shared" si="7"/>
        <v>16477302</v>
      </c>
    </row>
    <row r="25" spans="1:9" s="2" customFormat="1" ht="25.5" customHeight="1" x14ac:dyDescent="0.25">
      <c r="A25" s="13"/>
      <c r="B25" s="14" t="s">
        <v>41</v>
      </c>
      <c r="C25" s="26" t="s">
        <v>42</v>
      </c>
      <c r="D25" s="16">
        <v>4766868</v>
      </c>
      <c r="E25" s="16">
        <v>4252066.8760000002</v>
      </c>
      <c r="F25" s="17">
        <f t="shared" si="6"/>
        <v>9018934.8760000002</v>
      </c>
      <c r="G25" s="17">
        <v>5478078</v>
      </c>
      <c r="H25" s="16">
        <v>4906053</v>
      </c>
      <c r="I25" s="16">
        <f t="shared" si="7"/>
        <v>3540856.8760000002</v>
      </c>
    </row>
    <row r="26" spans="1:9" s="2" customFormat="1" ht="12.75" customHeight="1" x14ac:dyDescent="0.25">
      <c r="A26" s="13"/>
      <c r="B26" s="14" t="s">
        <v>43</v>
      </c>
      <c r="C26" s="26" t="s">
        <v>44</v>
      </c>
      <c r="D26" s="16">
        <v>112683936</v>
      </c>
      <c r="E26" s="16">
        <v>33831903</v>
      </c>
      <c r="F26" s="17">
        <f t="shared" si="6"/>
        <v>146515839</v>
      </c>
      <c r="G26" s="17">
        <v>61823072</v>
      </c>
      <c r="H26" s="16">
        <v>60513326</v>
      </c>
      <c r="I26" s="16">
        <f t="shared" si="7"/>
        <v>84692767</v>
      </c>
    </row>
    <row r="27" spans="1:9" s="2" customFormat="1" ht="25.5" customHeight="1" x14ac:dyDescent="0.25">
      <c r="A27" s="13"/>
      <c r="B27" s="14" t="s">
        <v>45</v>
      </c>
      <c r="C27" s="26" t="s">
        <v>46</v>
      </c>
      <c r="D27" s="16">
        <v>1404174</v>
      </c>
      <c r="E27" s="16">
        <v>5204133</v>
      </c>
      <c r="F27" s="17">
        <f t="shared" si="6"/>
        <v>6608307</v>
      </c>
      <c r="G27" s="17">
        <v>4877177</v>
      </c>
      <c r="H27" s="16">
        <v>4689197</v>
      </c>
      <c r="I27" s="16">
        <f t="shared" si="7"/>
        <v>1731130</v>
      </c>
    </row>
    <row r="28" spans="1:9" s="2" customFormat="1" ht="12.75" customHeight="1" x14ac:dyDescent="0.25">
      <c r="A28" s="13"/>
      <c r="B28" s="14" t="s">
        <v>47</v>
      </c>
      <c r="C28" s="15" t="s">
        <v>48</v>
      </c>
      <c r="D28" s="16">
        <v>0</v>
      </c>
      <c r="E28" s="16">
        <v>7930663</v>
      </c>
      <c r="F28" s="17">
        <f t="shared" si="6"/>
        <v>7930663</v>
      </c>
      <c r="G28" s="17">
        <v>7930663</v>
      </c>
      <c r="H28" s="16">
        <v>7930663</v>
      </c>
      <c r="I28" s="16">
        <f t="shared" si="7"/>
        <v>0</v>
      </c>
    </row>
    <row r="29" spans="1:9" s="2" customFormat="1" ht="12.75" customHeight="1" x14ac:dyDescent="0.25">
      <c r="A29" s="13"/>
      <c r="B29" s="14" t="s">
        <v>49</v>
      </c>
      <c r="C29" s="26" t="s">
        <v>50</v>
      </c>
      <c r="D29" s="16">
        <v>35003131</v>
      </c>
      <c r="E29" s="16">
        <v>16057884</v>
      </c>
      <c r="F29" s="17">
        <f t="shared" si="6"/>
        <v>51061015</v>
      </c>
      <c r="G29" s="17">
        <v>23224434</v>
      </c>
      <c r="H29" s="16">
        <v>20741880</v>
      </c>
      <c r="I29" s="16">
        <f t="shared" si="7"/>
        <v>27836581</v>
      </c>
    </row>
    <row r="30" spans="1:9" s="2" customFormat="1" ht="4.5" customHeight="1" x14ac:dyDescent="0.25">
      <c r="A30" s="13"/>
      <c r="B30" s="14"/>
      <c r="C30" s="26"/>
      <c r="D30" s="16"/>
      <c r="E30" s="16"/>
      <c r="F30" s="16"/>
      <c r="G30" s="17"/>
      <c r="H30" s="16"/>
      <c r="I30" s="16"/>
    </row>
    <row r="31" spans="1:9" s="2" customFormat="1" ht="12.75" customHeight="1" x14ac:dyDescent="0.25">
      <c r="A31" s="23" t="s">
        <v>51</v>
      </c>
      <c r="B31" s="24" t="s">
        <v>52</v>
      </c>
      <c r="C31" s="24"/>
      <c r="D31" s="25">
        <f>SUM(D32:D40)</f>
        <v>2220540481</v>
      </c>
      <c r="E31" s="25">
        <f t="shared" ref="E31:I31" si="8">SUM(E32:E40)</f>
        <v>-56667903</v>
      </c>
      <c r="F31" s="25">
        <f t="shared" si="8"/>
        <v>2163872578</v>
      </c>
      <c r="G31" s="25">
        <f t="shared" si="8"/>
        <v>822436100</v>
      </c>
      <c r="H31" s="25">
        <f t="shared" si="8"/>
        <v>710048556</v>
      </c>
      <c r="I31" s="25">
        <f t="shared" si="8"/>
        <v>1341436478</v>
      </c>
    </row>
    <row r="32" spans="1:9" s="2" customFormat="1" ht="12.75" customHeight="1" x14ac:dyDescent="0.25">
      <c r="A32" s="13"/>
      <c r="B32" s="14" t="s">
        <v>53</v>
      </c>
      <c r="C32" s="15" t="s">
        <v>54</v>
      </c>
      <c r="D32" s="16">
        <v>703248575</v>
      </c>
      <c r="E32" s="16">
        <v>-417161054</v>
      </c>
      <c r="F32" s="17">
        <f t="shared" ref="F32:F40" si="9">D32+E32</f>
        <v>286087521</v>
      </c>
      <c r="G32" s="17">
        <v>91436508</v>
      </c>
      <c r="H32" s="16">
        <v>78876984</v>
      </c>
      <c r="I32" s="16">
        <f t="shared" ref="I32:I40" si="10">F32-G32</f>
        <v>194651013</v>
      </c>
    </row>
    <row r="33" spans="1:9" s="2" customFormat="1" ht="12.75" customHeight="1" x14ac:dyDescent="0.25">
      <c r="A33" s="13"/>
      <c r="B33" s="14" t="s">
        <v>55</v>
      </c>
      <c r="C33" s="15" t="s">
        <v>56</v>
      </c>
      <c r="D33" s="16">
        <v>159642661</v>
      </c>
      <c r="E33" s="16">
        <v>4625708</v>
      </c>
      <c r="F33" s="17">
        <f t="shared" si="9"/>
        <v>164268369</v>
      </c>
      <c r="G33" s="17">
        <v>71776347</v>
      </c>
      <c r="H33" s="16">
        <v>68670917</v>
      </c>
      <c r="I33" s="16">
        <f t="shared" si="10"/>
        <v>92492022</v>
      </c>
    </row>
    <row r="34" spans="1:9" s="2" customFormat="1" ht="25.5" customHeight="1" x14ac:dyDescent="0.25">
      <c r="A34" s="13"/>
      <c r="B34" s="14" t="s">
        <v>57</v>
      </c>
      <c r="C34" s="26" t="s">
        <v>58</v>
      </c>
      <c r="D34" s="16">
        <v>156285335</v>
      </c>
      <c r="E34" s="16">
        <v>132447205</v>
      </c>
      <c r="F34" s="17">
        <f t="shared" si="9"/>
        <v>288732540</v>
      </c>
      <c r="G34" s="17">
        <v>125575821</v>
      </c>
      <c r="H34" s="16">
        <v>94957085</v>
      </c>
      <c r="I34" s="16">
        <f t="shared" si="10"/>
        <v>163156719</v>
      </c>
    </row>
    <row r="35" spans="1:9" s="2" customFormat="1" ht="12.75" customHeight="1" x14ac:dyDescent="0.25">
      <c r="A35" s="13"/>
      <c r="B35" s="14" t="s">
        <v>59</v>
      </c>
      <c r="C35" s="15" t="s">
        <v>60</v>
      </c>
      <c r="D35" s="16">
        <v>51995944</v>
      </c>
      <c r="E35" s="16">
        <v>17668233</v>
      </c>
      <c r="F35" s="17">
        <f t="shared" si="9"/>
        <v>69664177</v>
      </c>
      <c r="G35" s="17">
        <v>27860738</v>
      </c>
      <c r="H35" s="16">
        <v>22477059</v>
      </c>
      <c r="I35" s="16">
        <f t="shared" si="10"/>
        <v>41803439</v>
      </c>
    </row>
    <row r="36" spans="1:9" s="2" customFormat="1" ht="25.5" customHeight="1" x14ac:dyDescent="0.25">
      <c r="A36" s="13"/>
      <c r="B36" s="14" t="s">
        <v>61</v>
      </c>
      <c r="C36" s="15" t="s">
        <v>62</v>
      </c>
      <c r="D36" s="16">
        <v>63224394</v>
      </c>
      <c r="E36" s="16">
        <v>31487432</v>
      </c>
      <c r="F36" s="17">
        <f t="shared" si="9"/>
        <v>94711826</v>
      </c>
      <c r="G36" s="17">
        <v>22711097</v>
      </c>
      <c r="H36" s="16">
        <v>19637844</v>
      </c>
      <c r="I36" s="16">
        <f t="shared" si="10"/>
        <v>72000729</v>
      </c>
    </row>
    <row r="37" spans="1:9" s="2" customFormat="1" ht="12.75" customHeight="1" x14ac:dyDescent="0.25">
      <c r="A37" s="13"/>
      <c r="B37" s="14" t="s">
        <v>63</v>
      </c>
      <c r="C37" s="26" t="s">
        <v>64</v>
      </c>
      <c r="D37" s="16">
        <v>38987337</v>
      </c>
      <c r="E37" s="16">
        <v>19984363</v>
      </c>
      <c r="F37" s="17">
        <f t="shared" si="9"/>
        <v>58971700</v>
      </c>
      <c r="G37" s="17">
        <v>24528595</v>
      </c>
      <c r="H37" s="16">
        <v>24257141</v>
      </c>
      <c r="I37" s="16">
        <f t="shared" si="10"/>
        <v>34443105</v>
      </c>
    </row>
    <row r="38" spans="1:9" s="2" customFormat="1" ht="12.75" customHeight="1" x14ac:dyDescent="0.25">
      <c r="A38" s="13"/>
      <c r="B38" s="14" t="s">
        <v>65</v>
      </c>
      <c r="C38" s="15" t="s">
        <v>66</v>
      </c>
      <c r="D38" s="16">
        <v>43794488</v>
      </c>
      <c r="E38" s="16">
        <v>10746230</v>
      </c>
      <c r="F38" s="17">
        <f t="shared" si="9"/>
        <v>54540718</v>
      </c>
      <c r="G38" s="17">
        <v>21983912</v>
      </c>
      <c r="H38" s="16">
        <v>20892364</v>
      </c>
      <c r="I38" s="16">
        <f t="shared" si="10"/>
        <v>32556806</v>
      </c>
    </row>
    <row r="39" spans="1:9" s="2" customFormat="1" ht="12.75" customHeight="1" x14ac:dyDescent="0.25">
      <c r="A39" s="13"/>
      <c r="B39" s="14" t="s">
        <v>67</v>
      </c>
      <c r="C39" s="15" t="s">
        <v>68</v>
      </c>
      <c r="D39" s="16">
        <v>304778211</v>
      </c>
      <c r="E39" s="16">
        <v>72606647</v>
      </c>
      <c r="F39" s="17">
        <f t="shared" si="9"/>
        <v>377384858</v>
      </c>
      <c r="G39" s="17">
        <v>147203328</v>
      </c>
      <c r="H39" s="16">
        <v>131727983</v>
      </c>
      <c r="I39" s="16">
        <f t="shared" si="10"/>
        <v>230181530</v>
      </c>
    </row>
    <row r="40" spans="1:9" s="2" customFormat="1" ht="12.75" customHeight="1" x14ac:dyDescent="0.25">
      <c r="A40" s="13"/>
      <c r="B40" s="14" t="s">
        <v>69</v>
      </c>
      <c r="C40" s="15" t="s">
        <v>70</v>
      </c>
      <c r="D40" s="16">
        <v>698583536</v>
      </c>
      <c r="E40" s="16">
        <v>70927333</v>
      </c>
      <c r="F40" s="17">
        <f t="shared" si="9"/>
        <v>769510869</v>
      </c>
      <c r="G40" s="17">
        <v>289359754</v>
      </c>
      <c r="H40" s="16">
        <v>248551179</v>
      </c>
      <c r="I40" s="16">
        <f t="shared" si="10"/>
        <v>480151115</v>
      </c>
    </row>
    <row r="41" spans="1:9" s="2" customFormat="1" ht="4.5" customHeight="1" x14ac:dyDescent="0.25">
      <c r="A41" s="13"/>
      <c r="B41" s="14"/>
      <c r="C41" s="15"/>
      <c r="D41" s="16"/>
      <c r="E41" s="16"/>
      <c r="F41" s="16"/>
      <c r="G41" s="17"/>
      <c r="H41" s="16"/>
      <c r="I41" s="16"/>
    </row>
    <row r="42" spans="1:9" s="2" customFormat="1" ht="25.5" customHeight="1" x14ac:dyDescent="0.25">
      <c r="A42" s="23" t="s">
        <v>71</v>
      </c>
      <c r="B42" s="27" t="s">
        <v>72</v>
      </c>
      <c r="C42" s="27"/>
      <c r="D42" s="25">
        <f>SUM(D43:D51)</f>
        <v>2057485163</v>
      </c>
      <c r="E42" s="25">
        <f t="shared" ref="E42:I42" si="11">SUM(E43:E51)</f>
        <v>45943512</v>
      </c>
      <c r="F42" s="25">
        <f t="shared" si="11"/>
        <v>2103428675</v>
      </c>
      <c r="G42" s="25">
        <f>SUM(G43:G51)</f>
        <v>523958331</v>
      </c>
      <c r="H42" s="25">
        <f t="shared" si="11"/>
        <v>447837576</v>
      </c>
      <c r="I42" s="25">
        <f t="shared" si="11"/>
        <v>1579470344</v>
      </c>
    </row>
    <row r="43" spans="1:9" s="2" customFormat="1" ht="25.5" customHeight="1" x14ac:dyDescent="0.25">
      <c r="A43" s="13"/>
      <c r="B43" s="14" t="s">
        <v>73</v>
      </c>
      <c r="C43" s="26" t="s">
        <v>74</v>
      </c>
      <c r="D43" s="16">
        <v>2269947</v>
      </c>
      <c r="E43" s="16">
        <v>0</v>
      </c>
      <c r="F43" s="17">
        <f t="shared" ref="F43:F48" si="12">D43+E43</f>
        <v>2269947</v>
      </c>
      <c r="G43" s="17">
        <v>1057383</v>
      </c>
      <c r="H43" s="16">
        <v>1057383</v>
      </c>
      <c r="I43" s="16">
        <f t="shared" ref="I43:I48" si="13">F43-G43</f>
        <v>1212564</v>
      </c>
    </row>
    <row r="44" spans="1:9" s="2" customFormat="1" ht="12.75" customHeight="1" x14ac:dyDescent="0.25">
      <c r="A44" s="13"/>
      <c r="B44" s="14" t="s">
        <v>75</v>
      </c>
      <c r="C44" s="15" t="s">
        <v>76</v>
      </c>
      <c r="D44" s="16">
        <v>519748</v>
      </c>
      <c r="E44" s="16">
        <v>160446488</v>
      </c>
      <c r="F44" s="17">
        <f t="shared" si="12"/>
        <v>160966236</v>
      </c>
      <c r="G44" s="17">
        <v>122071831</v>
      </c>
      <c r="H44" s="16">
        <v>101633399</v>
      </c>
      <c r="I44" s="16">
        <f t="shared" si="13"/>
        <v>38894405</v>
      </c>
    </row>
    <row r="45" spans="1:9" s="2" customFormat="1" ht="12.75" customHeight="1" x14ac:dyDescent="0.25">
      <c r="A45" s="13"/>
      <c r="B45" s="14" t="s">
        <v>77</v>
      </c>
      <c r="C45" s="15" t="s">
        <v>78</v>
      </c>
      <c r="D45" s="16">
        <v>867252613</v>
      </c>
      <c r="E45" s="16">
        <v>7792062</v>
      </c>
      <c r="F45" s="17">
        <f t="shared" si="12"/>
        <v>875044675</v>
      </c>
      <c r="G45" s="17">
        <v>110595449</v>
      </c>
      <c r="H45" s="16">
        <v>96356555</v>
      </c>
      <c r="I45" s="16">
        <f t="shared" si="13"/>
        <v>764449226</v>
      </c>
    </row>
    <row r="46" spans="1:9" s="2" customFormat="1" ht="12.75" customHeight="1" x14ac:dyDescent="0.25">
      <c r="A46" s="13"/>
      <c r="B46" s="14" t="s">
        <v>79</v>
      </c>
      <c r="C46" s="15" t="s">
        <v>80</v>
      </c>
      <c r="D46" s="16">
        <v>1154462719</v>
      </c>
      <c r="E46" s="16">
        <v>-126774302</v>
      </c>
      <c r="F46" s="17">
        <f t="shared" si="12"/>
        <v>1027688417</v>
      </c>
      <c r="G46" s="17">
        <v>253142559</v>
      </c>
      <c r="H46" s="16">
        <v>211765943</v>
      </c>
      <c r="I46" s="16">
        <f t="shared" si="13"/>
        <v>774545858</v>
      </c>
    </row>
    <row r="47" spans="1:9" s="2" customFormat="1" ht="12.75" customHeight="1" x14ac:dyDescent="0.25">
      <c r="A47" s="13"/>
      <c r="B47" s="14" t="s">
        <v>81</v>
      </c>
      <c r="C47" s="15" t="s">
        <v>82</v>
      </c>
      <c r="D47" s="16">
        <v>6666020</v>
      </c>
      <c r="E47" s="16">
        <v>380932</v>
      </c>
      <c r="F47" s="17">
        <f t="shared" si="12"/>
        <v>7046952</v>
      </c>
      <c r="G47" s="17">
        <v>7028661</v>
      </c>
      <c r="H47" s="16">
        <v>7028661</v>
      </c>
      <c r="I47" s="16">
        <f t="shared" si="13"/>
        <v>18291</v>
      </c>
    </row>
    <row r="48" spans="1:9" s="2" customFormat="1" ht="25.5" customHeight="1" x14ac:dyDescent="0.25">
      <c r="A48" s="13"/>
      <c r="B48" s="14" t="s">
        <v>83</v>
      </c>
      <c r="C48" s="26" t="s">
        <v>84</v>
      </c>
      <c r="D48" s="16">
        <v>26314116</v>
      </c>
      <c r="E48" s="16">
        <v>4098332</v>
      </c>
      <c r="F48" s="17">
        <f t="shared" si="12"/>
        <v>30412448</v>
      </c>
      <c r="G48" s="17">
        <v>30062448</v>
      </c>
      <c r="H48" s="16">
        <v>29995635</v>
      </c>
      <c r="I48" s="16">
        <f t="shared" si="13"/>
        <v>350000</v>
      </c>
    </row>
    <row r="49" spans="1:9" s="2" customFormat="1" ht="12.75" customHeight="1" x14ac:dyDescent="0.25">
      <c r="A49" s="13"/>
      <c r="B49" s="14" t="s">
        <v>85</v>
      </c>
      <c r="C49" s="15" t="s">
        <v>86</v>
      </c>
      <c r="D49" s="16">
        <v>0</v>
      </c>
      <c r="E49" s="16">
        <v>0</v>
      </c>
      <c r="F49" s="16">
        <v>0</v>
      </c>
      <c r="G49" s="17">
        <v>0</v>
      </c>
      <c r="H49" s="16">
        <v>0</v>
      </c>
      <c r="I49" s="16">
        <v>0</v>
      </c>
    </row>
    <row r="50" spans="1:9" s="2" customFormat="1" ht="12.75" customHeight="1" x14ac:dyDescent="0.25">
      <c r="A50" s="13"/>
      <c r="B50" s="14" t="s">
        <v>87</v>
      </c>
      <c r="C50" s="15" t="s">
        <v>88</v>
      </c>
      <c r="D50" s="16">
        <v>0</v>
      </c>
      <c r="E50" s="16">
        <v>0</v>
      </c>
      <c r="F50" s="16">
        <v>0</v>
      </c>
      <c r="G50" s="17">
        <v>0</v>
      </c>
      <c r="H50" s="16">
        <v>0</v>
      </c>
      <c r="I50" s="16">
        <v>0</v>
      </c>
    </row>
    <row r="51" spans="1:9" s="2" customFormat="1" ht="12.75" customHeight="1" x14ac:dyDescent="0.25">
      <c r="A51" s="13"/>
      <c r="B51" s="14" t="s">
        <v>89</v>
      </c>
      <c r="C51" s="15" t="s">
        <v>90</v>
      </c>
      <c r="D51" s="16">
        <v>0</v>
      </c>
      <c r="E51" s="16">
        <v>0</v>
      </c>
      <c r="F51" s="16">
        <v>0</v>
      </c>
      <c r="G51" s="17">
        <v>0</v>
      </c>
      <c r="H51" s="16">
        <v>0</v>
      </c>
      <c r="I51" s="16">
        <v>0</v>
      </c>
    </row>
    <row r="52" spans="1:9" s="2" customFormat="1" ht="4.5" customHeight="1" x14ac:dyDescent="0.25">
      <c r="A52" s="13"/>
      <c r="B52" s="14"/>
      <c r="C52" s="15"/>
      <c r="D52" s="16"/>
      <c r="E52" s="16"/>
      <c r="F52" s="16"/>
      <c r="G52" s="17"/>
      <c r="H52" s="16"/>
      <c r="I52" s="16"/>
    </row>
    <row r="53" spans="1:9" s="2" customFormat="1" ht="12.75" customHeight="1" x14ac:dyDescent="0.25">
      <c r="A53" s="23" t="s">
        <v>91</v>
      </c>
      <c r="B53" s="24" t="s">
        <v>92</v>
      </c>
      <c r="C53" s="24"/>
      <c r="D53" s="25">
        <f>SUM(D54:D62)</f>
        <v>681457899</v>
      </c>
      <c r="E53" s="25">
        <f t="shared" ref="E53:I53" si="14">SUM(E54:E62)</f>
        <v>-85842254</v>
      </c>
      <c r="F53" s="25">
        <f t="shared" si="14"/>
        <v>595615645</v>
      </c>
      <c r="G53" s="25">
        <f t="shared" si="14"/>
        <v>274905605</v>
      </c>
      <c r="H53" s="25">
        <f t="shared" si="14"/>
        <v>274905605</v>
      </c>
      <c r="I53" s="25">
        <f t="shared" si="14"/>
        <v>320710040</v>
      </c>
    </row>
    <row r="54" spans="1:9" s="2" customFormat="1" ht="12.75" customHeight="1" x14ac:dyDescent="0.25">
      <c r="A54" s="13"/>
      <c r="B54" s="14" t="s">
        <v>93</v>
      </c>
      <c r="C54" s="15" t="s">
        <v>94</v>
      </c>
      <c r="D54" s="16">
        <v>363290729</v>
      </c>
      <c r="E54" s="16">
        <v>-316790000</v>
      </c>
      <c r="F54" s="17">
        <f t="shared" ref="F54:F59" si="15">D54+E54</f>
        <v>46500729</v>
      </c>
      <c r="G54" s="17">
        <v>20139860</v>
      </c>
      <c r="H54" s="17">
        <v>20139860</v>
      </c>
      <c r="I54" s="16">
        <f t="shared" ref="I54:I62" si="16">F54-G54</f>
        <v>26360869</v>
      </c>
    </row>
    <row r="55" spans="1:9" s="2" customFormat="1" ht="12.75" customHeight="1" x14ac:dyDescent="0.25">
      <c r="A55" s="13"/>
      <c r="B55" s="14" t="s">
        <v>95</v>
      </c>
      <c r="C55" s="15" t="s">
        <v>96</v>
      </c>
      <c r="D55" s="16">
        <v>7889042</v>
      </c>
      <c r="E55" s="16">
        <v>-2448393</v>
      </c>
      <c r="F55" s="17">
        <f t="shared" si="15"/>
        <v>5440649</v>
      </c>
      <c r="G55" s="17">
        <v>36958</v>
      </c>
      <c r="H55" s="17">
        <v>36958</v>
      </c>
      <c r="I55" s="16">
        <f t="shared" si="16"/>
        <v>5403691</v>
      </c>
    </row>
    <row r="56" spans="1:9" s="2" customFormat="1" ht="12.75" customHeight="1" x14ac:dyDescent="0.25">
      <c r="A56" s="13"/>
      <c r="B56" s="14" t="s">
        <v>97</v>
      </c>
      <c r="C56" s="15" t="s">
        <v>98</v>
      </c>
      <c r="D56" s="16">
        <v>0</v>
      </c>
      <c r="E56" s="16">
        <v>765461</v>
      </c>
      <c r="F56" s="17">
        <f t="shared" si="15"/>
        <v>765461</v>
      </c>
      <c r="G56" s="17">
        <v>0</v>
      </c>
      <c r="H56" s="17">
        <v>0</v>
      </c>
      <c r="I56" s="16">
        <f t="shared" si="16"/>
        <v>765461</v>
      </c>
    </row>
    <row r="57" spans="1:9" s="2" customFormat="1" ht="12.75" customHeight="1" x14ac:dyDescent="0.25">
      <c r="A57" s="13"/>
      <c r="B57" s="14" t="s">
        <v>99</v>
      </c>
      <c r="C57" s="15" t="s">
        <v>100</v>
      </c>
      <c r="D57" s="16">
        <v>0</v>
      </c>
      <c r="E57" s="16">
        <v>24569038</v>
      </c>
      <c r="F57" s="17">
        <f t="shared" si="15"/>
        <v>24569038</v>
      </c>
      <c r="G57" s="17">
        <v>9341338</v>
      </c>
      <c r="H57" s="17">
        <v>9341338</v>
      </c>
      <c r="I57" s="16">
        <f t="shared" si="16"/>
        <v>15227700</v>
      </c>
    </row>
    <row r="58" spans="1:9" s="2" customFormat="1" ht="12.75" customHeight="1" x14ac:dyDescent="0.25">
      <c r="A58" s="13"/>
      <c r="B58" s="14" t="s">
        <v>101</v>
      </c>
      <c r="C58" s="15" t="s">
        <v>102</v>
      </c>
      <c r="D58" s="16">
        <v>0</v>
      </c>
      <c r="E58" s="16">
        <v>0</v>
      </c>
      <c r="F58" s="17">
        <f t="shared" si="15"/>
        <v>0</v>
      </c>
      <c r="G58" s="17">
        <v>0</v>
      </c>
      <c r="H58" s="17">
        <v>0</v>
      </c>
      <c r="I58" s="16">
        <f t="shared" si="16"/>
        <v>0</v>
      </c>
    </row>
    <row r="59" spans="1:9" s="2" customFormat="1" ht="12.75" customHeight="1" x14ac:dyDescent="0.25">
      <c r="A59" s="13"/>
      <c r="B59" s="14" t="s">
        <v>103</v>
      </c>
      <c r="C59" s="15" t="s">
        <v>104</v>
      </c>
      <c r="D59" s="16">
        <v>185873207</v>
      </c>
      <c r="E59" s="16">
        <v>-44013522</v>
      </c>
      <c r="F59" s="17">
        <f t="shared" si="15"/>
        <v>141859685</v>
      </c>
      <c r="G59" s="17">
        <v>35575059</v>
      </c>
      <c r="H59" s="17">
        <v>35575059</v>
      </c>
      <c r="I59" s="16">
        <f t="shared" si="16"/>
        <v>106284626</v>
      </c>
    </row>
    <row r="60" spans="1:9" s="2" customFormat="1" ht="12.75" customHeight="1" x14ac:dyDescent="0.25">
      <c r="A60" s="13"/>
      <c r="B60" s="14" t="s">
        <v>105</v>
      </c>
      <c r="C60" s="15" t="s">
        <v>106</v>
      </c>
      <c r="D60" s="16">
        <v>0</v>
      </c>
      <c r="E60" s="16">
        <v>0</v>
      </c>
      <c r="F60" s="16">
        <v>0</v>
      </c>
      <c r="G60" s="16">
        <v>0</v>
      </c>
      <c r="H60" s="16">
        <v>0</v>
      </c>
      <c r="I60" s="16">
        <f t="shared" si="16"/>
        <v>0</v>
      </c>
    </row>
    <row r="61" spans="1:9" s="2" customFormat="1" ht="12.75" customHeight="1" x14ac:dyDescent="0.25">
      <c r="A61" s="13"/>
      <c r="B61" s="14" t="s">
        <v>107</v>
      </c>
      <c r="C61" s="15" t="s">
        <v>108</v>
      </c>
      <c r="D61" s="16">
        <v>123764781</v>
      </c>
      <c r="E61" s="16">
        <v>34742726</v>
      </c>
      <c r="F61" s="17">
        <f t="shared" ref="F61:F62" si="17">D61+E61</f>
        <v>158507507</v>
      </c>
      <c r="G61" s="16">
        <v>70000000</v>
      </c>
      <c r="H61" s="16">
        <v>70000000</v>
      </c>
      <c r="I61" s="16">
        <f t="shared" si="16"/>
        <v>88507507</v>
      </c>
    </row>
    <row r="62" spans="1:9" s="2" customFormat="1" ht="12.75" customHeight="1" x14ac:dyDescent="0.25">
      <c r="A62" s="13"/>
      <c r="B62" s="14" t="s">
        <v>109</v>
      </c>
      <c r="C62" s="15" t="s">
        <v>110</v>
      </c>
      <c r="D62" s="16">
        <v>640140</v>
      </c>
      <c r="E62" s="16">
        <v>217332436</v>
      </c>
      <c r="F62" s="17">
        <f t="shared" si="17"/>
        <v>217972576</v>
      </c>
      <c r="G62" s="17">
        <v>139812390</v>
      </c>
      <c r="H62" s="17">
        <v>139812390</v>
      </c>
      <c r="I62" s="16">
        <f t="shared" si="16"/>
        <v>78160186</v>
      </c>
    </row>
    <row r="63" spans="1:9" s="2" customFormat="1" ht="4.5" customHeight="1" x14ac:dyDescent="0.25">
      <c r="A63" s="13"/>
      <c r="B63" s="14"/>
      <c r="C63" s="15"/>
      <c r="D63" s="16"/>
      <c r="E63" s="16"/>
      <c r="F63" s="16"/>
      <c r="G63" s="17"/>
      <c r="H63" s="16"/>
      <c r="I63" s="16"/>
    </row>
    <row r="64" spans="1:9" s="2" customFormat="1" ht="12.75" customHeight="1" x14ac:dyDescent="0.25">
      <c r="A64" s="23" t="s">
        <v>111</v>
      </c>
      <c r="B64" s="24" t="s">
        <v>112</v>
      </c>
      <c r="C64" s="24"/>
      <c r="D64" s="25">
        <f>SUM(D65:D67)</f>
        <v>1288107128</v>
      </c>
      <c r="E64" s="25">
        <f t="shared" ref="E64:I64" si="18">SUM(E65:E67)</f>
        <v>6825064</v>
      </c>
      <c r="F64" s="25">
        <f t="shared" si="18"/>
        <v>1294932192</v>
      </c>
      <c r="G64" s="25">
        <f t="shared" si="18"/>
        <v>126402974</v>
      </c>
      <c r="H64" s="25">
        <f t="shared" si="18"/>
        <v>125134592</v>
      </c>
      <c r="I64" s="25">
        <f t="shared" si="18"/>
        <v>1168529218</v>
      </c>
    </row>
    <row r="65" spans="1:9" s="2" customFormat="1" ht="12.75" customHeight="1" x14ac:dyDescent="0.25">
      <c r="A65" s="13"/>
      <c r="B65" s="14" t="s">
        <v>113</v>
      </c>
      <c r="C65" s="15" t="s">
        <v>114</v>
      </c>
      <c r="D65" s="16">
        <v>1288107128</v>
      </c>
      <c r="E65" s="16">
        <v>-43866033</v>
      </c>
      <c r="F65" s="17">
        <f t="shared" ref="F65:F67" si="19">D65+E65</f>
        <v>1244241095</v>
      </c>
      <c r="G65" s="17">
        <v>126402974</v>
      </c>
      <c r="H65" s="17">
        <v>125134592</v>
      </c>
      <c r="I65" s="16">
        <f t="shared" ref="I65:I67" si="20">F65-G65</f>
        <v>1117838121</v>
      </c>
    </row>
    <row r="66" spans="1:9" s="2" customFormat="1" ht="12.75" customHeight="1" x14ac:dyDescent="0.25">
      <c r="A66" s="13"/>
      <c r="B66" s="14" t="s">
        <v>115</v>
      </c>
      <c r="C66" s="15" t="s">
        <v>116</v>
      </c>
      <c r="D66" s="16">
        <v>0</v>
      </c>
      <c r="E66" s="16">
        <v>50691097</v>
      </c>
      <c r="F66" s="17">
        <f t="shared" si="19"/>
        <v>50691097</v>
      </c>
      <c r="G66" s="17">
        <v>0</v>
      </c>
      <c r="H66" s="17">
        <v>0</v>
      </c>
      <c r="I66" s="16">
        <f t="shared" si="20"/>
        <v>50691097</v>
      </c>
    </row>
    <row r="67" spans="1:9" s="2" customFormat="1" ht="12.75" customHeight="1" x14ac:dyDescent="0.25">
      <c r="A67" s="13"/>
      <c r="B67" s="14" t="s">
        <v>117</v>
      </c>
      <c r="C67" s="15" t="s">
        <v>118</v>
      </c>
      <c r="D67" s="16">
        <v>0</v>
      </c>
      <c r="E67" s="16">
        <v>0</v>
      </c>
      <c r="F67" s="16">
        <f t="shared" si="19"/>
        <v>0</v>
      </c>
      <c r="G67" s="17">
        <v>0</v>
      </c>
      <c r="H67" s="16">
        <v>0</v>
      </c>
      <c r="I67" s="16">
        <f t="shared" si="20"/>
        <v>0</v>
      </c>
    </row>
    <row r="68" spans="1:9" s="2" customFormat="1" ht="4.5" customHeight="1" x14ac:dyDescent="0.25">
      <c r="A68" s="28"/>
      <c r="B68" s="29"/>
      <c r="C68" s="30"/>
      <c r="D68" s="31"/>
      <c r="E68" s="31"/>
      <c r="F68" s="31"/>
      <c r="G68" s="32"/>
      <c r="H68" s="31"/>
      <c r="I68" s="31"/>
    </row>
    <row r="69" spans="1:9" s="2" customFormat="1" ht="12.75" customHeight="1" x14ac:dyDescent="0.25">
      <c r="A69" s="23" t="s">
        <v>119</v>
      </c>
      <c r="B69" s="24" t="s">
        <v>120</v>
      </c>
      <c r="C69" s="24"/>
      <c r="D69" s="25">
        <f>SUM(D70:D77)</f>
        <v>4065115429</v>
      </c>
      <c r="E69" s="25">
        <f t="shared" ref="E69:I69" si="21">SUM(E70:E77)</f>
        <v>-564900261</v>
      </c>
      <c r="F69" s="25">
        <f t="shared" si="21"/>
        <v>3500215168</v>
      </c>
      <c r="G69" s="25">
        <f t="shared" si="21"/>
        <v>1086304003</v>
      </c>
      <c r="H69" s="25">
        <f t="shared" si="21"/>
        <v>1086304003</v>
      </c>
      <c r="I69" s="25">
        <f t="shared" si="21"/>
        <v>2413911165</v>
      </c>
    </row>
    <row r="70" spans="1:9" s="2" customFormat="1" ht="25.5" customHeight="1" x14ac:dyDescent="0.25">
      <c r="A70" s="13"/>
      <c r="B70" s="14" t="s">
        <v>121</v>
      </c>
      <c r="C70" s="26" t="s">
        <v>122</v>
      </c>
      <c r="D70" s="16">
        <v>0</v>
      </c>
      <c r="E70" s="16">
        <v>0</v>
      </c>
      <c r="F70" s="16">
        <f t="shared" ref="F70:F77" si="22">D70+E70</f>
        <v>0</v>
      </c>
      <c r="G70" s="16">
        <v>0</v>
      </c>
      <c r="H70" s="16">
        <v>0</v>
      </c>
      <c r="I70" s="16">
        <f t="shared" ref="I70:I77" si="23">F70-G70</f>
        <v>0</v>
      </c>
    </row>
    <row r="71" spans="1:9" s="2" customFormat="1" ht="12.75" customHeight="1" x14ac:dyDescent="0.25">
      <c r="A71" s="13"/>
      <c r="B71" s="14" t="s">
        <v>123</v>
      </c>
      <c r="C71" s="15" t="s">
        <v>124</v>
      </c>
      <c r="D71" s="16">
        <v>0</v>
      </c>
      <c r="E71" s="16">
        <v>0</v>
      </c>
      <c r="F71" s="16">
        <f t="shared" si="22"/>
        <v>0</v>
      </c>
      <c r="G71" s="16">
        <v>0</v>
      </c>
      <c r="H71" s="16">
        <v>0</v>
      </c>
      <c r="I71" s="16">
        <f t="shared" si="23"/>
        <v>0</v>
      </c>
    </row>
    <row r="72" spans="1:9" s="2" customFormat="1" ht="12.75" customHeight="1" x14ac:dyDescent="0.25">
      <c r="A72" s="13"/>
      <c r="B72" s="14" t="s">
        <v>125</v>
      </c>
      <c r="C72" s="15" t="s">
        <v>126</v>
      </c>
      <c r="D72" s="16">
        <v>0</v>
      </c>
      <c r="E72" s="16">
        <v>0</v>
      </c>
      <c r="F72" s="16">
        <f t="shared" si="22"/>
        <v>0</v>
      </c>
      <c r="G72" s="16">
        <v>0</v>
      </c>
      <c r="H72" s="16">
        <v>0</v>
      </c>
      <c r="I72" s="16">
        <f t="shared" si="23"/>
        <v>0</v>
      </c>
    </row>
    <row r="73" spans="1:9" s="2" customFormat="1" ht="12.75" customHeight="1" x14ac:dyDescent="0.25">
      <c r="A73" s="13"/>
      <c r="B73" s="14" t="s">
        <v>127</v>
      </c>
      <c r="C73" s="15" t="s">
        <v>128</v>
      </c>
      <c r="D73" s="16">
        <v>0</v>
      </c>
      <c r="E73" s="16">
        <v>0</v>
      </c>
      <c r="F73" s="16">
        <f t="shared" si="22"/>
        <v>0</v>
      </c>
      <c r="G73" s="16">
        <v>0</v>
      </c>
      <c r="H73" s="16">
        <v>0</v>
      </c>
      <c r="I73" s="16">
        <f t="shared" si="23"/>
        <v>0</v>
      </c>
    </row>
    <row r="74" spans="1:9" s="2" customFormat="1" ht="25.5" customHeight="1" x14ac:dyDescent="0.25">
      <c r="A74" s="13"/>
      <c r="B74" s="14" t="s">
        <v>129</v>
      </c>
      <c r="C74" s="26" t="s">
        <v>130</v>
      </c>
      <c r="D74" s="16">
        <v>1641107565</v>
      </c>
      <c r="E74" s="16">
        <v>-2878996</v>
      </c>
      <c r="F74" s="17">
        <f t="shared" si="22"/>
        <v>1638228569</v>
      </c>
      <c r="G74" s="17">
        <v>1086304003</v>
      </c>
      <c r="H74" s="16">
        <v>1086304003</v>
      </c>
      <c r="I74" s="16">
        <f t="shared" si="23"/>
        <v>551924566</v>
      </c>
    </row>
    <row r="75" spans="1:9" s="2" customFormat="1" ht="12.75" customHeight="1" x14ac:dyDescent="0.25">
      <c r="A75" s="13"/>
      <c r="B75" s="13"/>
      <c r="C75" s="15" t="s">
        <v>131</v>
      </c>
      <c r="D75" s="16">
        <v>0</v>
      </c>
      <c r="E75" s="16">
        <v>0</v>
      </c>
      <c r="F75" s="16">
        <f t="shared" si="22"/>
        <v>0</v>
      </c>
      <c r="G75" s="16">
        <v>0</v>
      </c>
      <c r="H75" s="16">
        <v>0</v>
      </c>
      <c r="I75" s="16">
        <f t="shared" si="23"/>
        <v>0</v>
      </c>
    </row>
    <row r="76" spans="1:9" s="2" customFormat="1" ht="12.75" customHeight="1" x14ac:dyDescent="0.25">
      <c r="A76" s="13"/>
      <c r="B76" s="14" t="s">
        <v>132</v>
      </c>
      <c r="C76" s="15" t="s">
        <v>133</v>
      </c>
      <c r="D76" s="16">
        <v>0</v>
      </c>
      <c r="E76" s="16">
        <v>0</v>
      </c>
      <c r="F76" s="16">
        <f t="shared" si="22"/>
        <v>0</v>
      </c>
      <c r="G76" s="16">
        <v>0</v>
      </c>
      <c r="H76" s="16">
        <v>0</v>
      </c>
      <c r="I76" s="16">
        <f t="shared" si="23"/>
        <v>0</v>
      </c>
    </row>
    <row r="77" spans="1:9" s="2" customFormat="1" ht="25.5" customHeight="1" x14ac:dyDescent="0.25">
      <c r="A77" s="13"/>
      <c r="B77" s="14" t="s">
        <v>134</v>
      </c>
      <c r="C77" s="26" t="s">
        <v>135</v>
      </c>
      <c r="D77" s="16">
        <v>2424007864</v>
      </c>
      <c r="E77" s="16">
        <v>-562021265</v>
      </c>
      <c r="F77" s="17">
        <f t="shared" si="22"/>
        <v>1861986599</v>
      </c>
      <c r="G77" s="17">
        <v>0</v>
      </c>
      <c r="H77" s="16">
        <v>0</v>
      </c>
      <c r="I77" s="16">
        <f t="shared" si="23"/>
        <v>1861986599</v>
      </c>
    </row>
    <row r="78" spans="1:9" s="2" customFormat="1" ht="4.5" customHeight="1" x14ac:dyDescent="0.25">
      <c r="A78" s="13"/>
      <c r="B78" s="14"/>
      <c r="C78" s="26"/>
      <c r="D78" s="16"/>
      <c r="E78" s="16"/>
      <c r="F78" s="16"/>
      <c r="G78" s="17"/>
      <c r="H78" s="16"/>
      <c r="I78" s="16"/>
    </row>
    <row r="79" spans="1:9" s="2" customFormat="1" ht="12.75" customHeight="1" x14ac:dyDescent="0.25">
      <c r="A79" s="23" t="s">
        <v>136</v>
      </c>
      <c r="B79" s="24" t="s">
        <v>137</v>
      </c>
      <c r="C79" s="24"/>
      <c r="D79" s="25">
        <f>SUM(D80:D82)</f>
        <v>9216506536</v>
      </c>
      <c r="E79" s="25">
        <f t="shared" ref="E79:I79" si="24">SUM(E80:E82)</f>
        <v>0</v>
      </c>
      <c r="F79" s="25">
        <f t="shared" si="24"/>
        <v>9216506536</v>
      </c>
      <c r="G79" s="25">
        <f t="shared" si="24"/>
        <v>5192393662</v>
      </c>
      <c r="H79" s="25">
        <f t="shared" si="24"/>
        <v>4881021330</v>
      </c>
      <c r="I79" s="25">
        <f t="shared" si="24"/>
        <v>4024112874</v>
      </c>
    </row>
    <row r="80" spans="1:9" s="2" customFormat="1" ht="12.75" customHeight="1" x14ac:dyDescent="0.25">
      <c r="A80" s="13"/>
      <c r="B80" s="14" t="s">
        <v>138</v>
      </c>
      <c r="C80" s="15" t="s">
        <v>139</v>
      </c>
      <c r="D80" s="16">
        <v>9216506536</v>
      </c>
      <c r="E80" s="16">
        <v>0</v>
      </c>
      <c r="F80" s="17">
        <f t="shared" ref="F80" si="25">D80+E80</f>
        <v>9216506536</v>
      </c>
      <c r="G80" s="17">
        <v>5192393662</v>
      </c>
      <c r="H80" s="16">
        <v>4881021330</v>
      </c>
      <c r="I80" s="16">
        <f t="shared" ref="I80:I81" si="26">F80-G80</f>
        <v>4024112874</v>
      </c>
    </row>
    <row r="81" spans="1:11" s="2" customFormat="1" ht="12.75" customHeight="1" x14ac:dyDescent="0.25">
      <c r="A81" s="13"/>
      <c r="B81" s="14" t="s">
        <v>140</v>
      </c>
      <c r="C81" s="15" t="s">
        <v>141</v>
      </c>
      <c r="D81" s="16">
        <v>0</v>
      </c>
      <c r="E81" s="16">
        <v>0</v>
      </c>
      <c r="F81" s="16">
        <v>0</v>
      </c>
      <c r="G81" s="17">
        <v>0</v>
      </c>
      <c r="H81" s="16">
        <v>0</v>
      </c>
      <c r="I81" s="16">
        <f t="shared" si="26"/>
        <v>0</v>
      </c>
    </row>
    <row r="82" spans="1:11" s="2" customFormat="1" ht="12.75" customHeight="1" x14ac:dyDescent="0.25">
      <c r="A82" s="13"/>
      <c r="B82" s="14" t="s">
        <v>142</v>
      </c>
      <c r="C82" s="15" t="s">
        <v>143</v>
      </c>
      <c r="D82" s="16">
        <v>0</v>
      </c>
      <c r="E82" s="16">
        <v>0</v>
      </c>
      <c r="F82" s="16">
        <v>0</v>
      </c>
      <c r="G82" s="17">
        <v>0</v>
      </c>
      <c r="H82" s="16">
        <v>0</v>
      </c>
      <c r="I82" s="16">
        <v>0</v>
      </c>
    </row>
    <row r="83" spans="1:11" s="2" customFormat="1" ht="4.5" customHeight="1" x14ac:dyDescent="0.25">
      <c r="A83" s="13"/>
      <c r="B83" s="14"/>
      <c r="C83" s="15"/>
      <c r="D83" s="16"/>
      <c r="E83" s="16"/>
      <c r="F83" s="16"/>
      <c r="G83" s="17"/>
      <c r="H83" s="16"/>
      <c r="I83" s="16"/>
    </row>
    <row r="84" spans="1:11" s="2" customFormat="1" ht="12.75" customHeight="1" x14ac:dyDescent="0.25">
      <c r="A84" s="23" t="s">
        <v>144</v>
      </c>
      <c r="B84" s="24" t="s">
        <v>145</v>
      </c>
      <c r="C84" s="24"/>
      <c r="D84" s="25">
        <f>SUM(D85:D91)</f>
        <v>630576170</v>
      </c>
      <c r="E84" s="25">
        <f t="shared" ref="E84:I84" si="27">SUM(E85:E91)</f>
        <v>3189437</v>
      </c>
      <c r="F84" s="25">
        <f t="shared" si="27"/>
        <v>633765607</v>
      </c>
      <c r="G84" s="25">
        <f t="shared" si="27"/>
        <v>395446435</v>
      </c>
      <c r="H84" s="25">
        <f t="shared" si="27"/>
        <v>395446435</v>
      </c>
      <c r="I84" s="25">
        <f t="shared" si="27"/>
        <v>238319172</v>
      </c>
    </row>
    <row r="85" spans="1:11" s="2" customFormat="1" ht="12.75" customHeight="1" x14ac:dyDescent="0.25">
      <c r="A85" s="13"/>
      <c r="B85" s="14" t="s">
        <v>146</v>
      </c>
      <c r="C85" s="15" t="s">
        <v>147</v>
      </c>
      <c r="D85" s="16">
        <v>290091205</v>
      </c>
      <c r="E85" s="16">
        <v>2580753</v>
      </c>
      <c r="F85" s="17">
        <f t="shared" ref="F85:F86" si="28">D85+E85</f>
        <v>292671958</v>
      </c>
      <c r="G85" s="17">
        <v>125693805</v>
      </c>
      <c r="H85" s="17">
        <v>125693805</v>
      </c>
      <c r="I85" s="16">
        <f t="shared" ref="I85:I91" si="29">F85-G85</f>
        <v>166978153</v>
      </c>
    </row>
    <row r="86" spans="1:11" s="2" customFormat="1" ht="12.75" customHeight="1" x14ac:dyDescent="0.25">
      <c r="A86" s="13"/>
      <c r="B86" s="14" t="s">
        <v>148</v>
      </c>
      <c r="C86" s="15" t="s">
        <v>149</v>
      </c>
      <c r="D86" s="16">
        <v>263495135</v>
      </c>
      <c r="E86" s="16">
        <v>-2580753</v>
      </c>
      <c r="F86" s="17">
        <f t="shared" si="28"/>
        <v>260914382</v>
      </c>
      <c r="G86" s="17">
        <v>259985767</v>
      </c>
      <c r="H86" s="17">
        <v>259985767</v>
      </c>
      <c r="I86" s="16">
        <f t="shared" si="29"/>
        <v>928615</v>
      </c>
      <c r="J86" s="33"/>
    </row>
    <row r="87" spans="1:11" s="2" customFormat="1" ht="12.75" customHeight="1" x14ac:dyDescent="0.25">
      <c r="A87" s="13"/>
      <c r="B87" s="14" t="s">
        <v>150</v>
      </c>
      <c r="C87" s="15" t="s">
        <v>151</v>
      </c>
      <c r="D87" s="16">
        <v>0</v>
      </c>
      <c r="E87" s="16">
        <v>0</v>
      </c>
      <c r="F87" s="16">
        <v>0</v>
      </c>
      <c r="G87" s="16">
        <v>0</v>
      </c>
      <c r="H87" s="16">
        <v>0</v>
      </c>
      <c r="I87" s="16">
        <f t="shared" si="29"/>
        <v>0</v>
      </c>
    </row>
    <row r="88" spans="1:11" s="2" customFormat="1" ht="12.75" customHeight="1" x14ac:dyDescent="0.25">
      <c r="A88" s="13"/>
      <c r="B88" s="14" t="s">
        <v>152</v>
      </c>
      <c r="C88" s="15" t="s">
        <v>153</v>
      </c>
      <c r="D88" s="16">
        <v>19711761</v>
      </c>
      <c r="E88" s="16">
        <v>0</v>
      </c>
      <c r="F88" s="17">
        <f t="shared" ref="F88:F91" si="30">D88+E88</f>
        <v>19711761</v>
      </c>
      <c r="G88" s="17">
        <v>7241967</v>
      </c>
      <c r="H88" s="17">
        <v>7241967</v>
      </c>
      <c r="I88" s="16">
        <f t="shared" si="29"/>
        <v>12469794</v>
      </c>
    </row>
    <row r="89" spans="1:11" s="2" customFormat="1" ht="12.75" customHeight="1" x14ac:dyDescent="0.25">
      <c r="A89" s="13"/>
      <c r="B89" s="14" t="s">
        <v>154</v>
      </c>
      <c r="C89" s="15" t="s">
        <v>155</v>
      </c>
      <c r="D89" s="16">
        <v>0</v>
      </c>
      <c r="E89" s="16">
        <v>0</v>
      </c>
      <c r="F89" s="17">
        <f t="shared" si="30"/>
        <v>0</v>
      </c>
      <c r="G89" s="17">
        <v>0</v>
      </c>
      <c r="H89" s="17">
        <v>0</v>
      </c>
      <c r="I89" s="16">
        <f t="shared" si="29"/>
        <v>0</v>
      </c>
    </row>
    <row r="90" spans="1:11" s="2" customFormat="1" ht="12.75" customHeight="1" x14ac:dyDescent="0.25">
      <c r="A90" s="13"/>
      <c r="B90" s="14" t="s">
        <v>156</v>
      </c>
      <c r="C90" s="15" t="s">
        <v>157</v>
      </c>
      <c r="D90" s="16">
        <v>0</v>
      </c>
      <c r="E90" s="16">
        <v>0</v>
      </c>
      <c r="F90" s="16">
        <f t="shared" si="30"/>
        <v>0</v>
      </c>
      <c r="G90" s="17">
        <v>0</v>
      </c>
      <c r="H90" s="17">
        <v>0</v>
      </c>
      <c r="I90" s="16">
        <f t="shared" si="29"/>
        <v>0</v>
      </c>
    </row>
    <row r="91" spans="1:11" s="2" customFormat="1" ht="25.5" customHeight="1" x14ac:dyDescent="0.25">
      <c r="A91" s="13"/>
      <c r="B91" s="14" t="s">
        <v>158</v>
      </c>
      <c r="C91" s="26" t="s">
        <v>159</v>
      </c>
      <c r="D91" s="16">
        <v>57278069</v>
      </c>
      <c r="E91" s="16">
        <v>3189437</v>
      </c>
      <c r="F91" s="17">
        <f t="shared" si="30"/>
        <v>60467506</v>
      </c>
      <c r="G91" s="17">
        <v>2524896</v>
      </c>
      <c r="H91" s="17">
        <v>2524896</v>
      </c>
      <c r="I91" s="16">
        <f t="shared" si="29"/>
        <v>57942610</v>
      </c>
    </row>
    <row r="92" spans="1:11" s="2" customFormat="1" ht="6" customHeight="1" x14ac:dyDescent="0.25">
      <c r="A92" s="13"/>
      <c r="B92" s="14"/>
      <c r="C92" s="15"/>
      <c r="D92" s="16"/>
      <c r="E92" s="16"/>
      <c r="F92" s="16"/>
      <c r="G92" s="17"/>
      <c r="H92" s="16"/>
      <c r="I92" s="16"/>
    </row>
    <row r="93" spans="1:11" s="22" customFormat="1" ht="15.95" customHeight="1" thickBot="1" x14ac:dyDescent="0.3">
      <c r="A93" s="18" t="s">
        <v>160</v>
      </c>
      <c r="B93" s="18"/>
      <c r="C93" s="18"/>
      <c r="D93" s="19">
        <f>SUM(D94,D103,D114,D125,D136,D147,D152,D162,D167)</f>
        <v>44413208237</v>
      </c>
      <c r="E93" s="19">
        <f t="shared" ref="E93:I93" si="31">SUM(E94,E103,E114,E125,E136,E147,E152,E162,E167)</f>
        <v>3462932936</v>
      </c>
      <c r="F93" s="19">
        <f t="shared" si="31"/>
        <v>47876141173</v>
      </c>
      <c r="G93" s="19">
        <f t="shared" si="31"/>
        <v>21978126809</v>
      </c>
      <c r="H93" s="19">
        <f t="shared" si="31"/>
        <v>21930313273</v>
      </c>
      <c r="I93" s="19">
        <f t="shared" si="31"/>
        <v>25898014364</v>
      </c>
      <c r="J93" s="20"/>
      <c r="K93" s="21"/>
    </row>
    <row r="94" spans="1:11" s="2" customFormat="1" ht="12.75" customHeight="1" thickTop="1" x14ac:dyDescent="0.25">
      <c r="A94" s="23" t="s">
        <v>15</v>
      </c>
      <c r="B94" s="24" t="s">
        <v>16</v>
      </c>
      <c r="C94" s="24"/>
      <c r="D94" s="25">
        <f t="shared" ref="D94:I94" si="32">SUM(D95:D101)</f>
        <v>22115634597</v>
      </c>
      <c r="E94" s="25">
        <f t="shared" si="32"/>
        <v>17157854</v>
      </c>
      <c r="F94" s="25">
        <f t="shared" si="32"/>
        <v>22132792451</v>
      </c>
      <c r="G94" s="25">
        <f t="shared" si="32"/>
        <v>9107582042</v>
      </c>
      <c r="H94" s="25">
        <f t="shared" si="32"/>
        <v>9063908976</v>
      </c>
      <c r="I94" s="25">
        <f t="shared" si="32"/>
        <v>13025210409</v>
      </c>
    </row>
    <row r="95" spans="1:11" s="2" customFormat="1" ht="25.5" customHeight="1" x14ac:dyDescent="0.25">
      <c r="A95" s="13"/>
      <c r="B95" s="14" t="s">
        <v>17</v>
      </c>
      <c r="C95" s="26" t="s">
        <v>18</v>
      </c>
      <c r="D95" s="16">
        <v>11301055884</v>
      </c>
      <c r="E95" s="16">
        <v>-1027765</v>
      </c>
      <c r="F95" s="17">
        <f t="shared" ref="F95:F101" si="33">D95+E95</f>
        <v>11300028119</v>
      </c>
      <c r="G95" s="17">
        <v>4796316245</v>
      </c>
      <c r="H95" s="17">
        <v>4753282913</v>
      </c>
      <c r="I95" s="16">
        <f t="shared" ref="I95:I101" si="34">F95-G95</f>
        <v>6503711874</v>
      </c>
    </row>
    <row r="96" spans="1:11" s="2" customFormat="1" ht="12.75" customHeight="1" x14ac:dyDescent="0.25">
      <c r="A96" s="13"/>
      <c r="B96" s="14" t="s">
        <v>19</v>
      </c>
      <c r="C96" s="26" t="s">
        <v>20</v>
      </c>
      <c r="D96" s="16">
        <v>22482281</v>
      </c>
      <c r="E96" s="16">
        <v>17492476</v>
      </c>
      <c r="F96" s="17">
        <f t="shared" si="33"/>
        <v>39974757</v>
      </c>
      <c r="G96" s="17">
        <v>11618915</v>
      </c>
      <c r="H96" s="17">
        <v>11261518</v>
      </c>
      <c r="I96" s="16">
        <f t="shared" si="34"/>
        <v>28355842</v>
      </c>
    </row>
    <row r="97" spans="1:9" s="2" customFormat="1" ht="12.75" customHeight="1" x14ac:dyDescent="0.25">
      <c r="A97" s="13"/>
      <c r="B97" s="14" t="s">
        <v>21</v>
      </c>
      <c r="C97" s="15" t="s">
        <v>22</v>
      </c>
      <c r="D97" s="16">
        <v>3603930063</v>
      </c>
      <c r="E97" s="16">
        <v>400218</v>
      </c>
      <c r="F97" s="17">
        <f t="shared" si="33"/>
        <v>3604330281</v>
      </c>
      <c r="G97" s="17">
        <v>1349823947</v>
      </c>
      <c r="H97" s="17">
        <v>1349651126</v>
      </c>
      <c r="I97" s="16">
        <f t="shared" si="34"/>
        <v>2254506334</v>
      </c>
    </row>
    <row r="98" spans="1:9" s="2" customFormat="1" ht="12.75" customHeight="1" x14ac:dyDescent="0.25">
      <c r="A98" s="13"/>
      <c r="B98" s="14" t="s">
        <v>23</v>
      </c>
      <c r="C98" s="15" t="s">
        <v>24</v>
      </c>
      <c r="D98" s="16">
        <v>2717428769</v>
      </c>
      <c r="E98" s="16">
        <v>69231</v>
      </c>
      <c r="F98" s="17">
        <f t="shared" si="33"/>
        <v>2717498000</v>
      </c>
      <c r="G98" s="17">
        <v>1009789900</v>
      </c>
      <c r="H98" s="17">
        <v>1009703773</v>
      </c>
      <c r="I98" s="16">
        <f t="shared" si="34"/>
        <v>1707708100</v>
      </c>
    </row>
    <row r="99" spans="1:9" s="2" customFormat="1" ht="12.75" customHeight="1" x14ac:dyDescent="0.25">
      <c r="A99" s="13"/>
      <c r="B99" s="14" t="s">
        <v>25</v>
      </c>
      <c r="C99" s="15" t="s">
        <v>26</v>
      </c>
      <c r="D99" s="16">
        <v>1912541740</v>
      </c>
      <c r="E99" s="16">
        <v>218529</v>
      </c>
      <c r="F99" s="17">
        <f t="shared" si="33"/>
        <v>1912760269</v>
      </c>
      <c r="G99" s="17">
        <v>701184694</v>
      </c>
      <c r="H99" s="17">
        <v>701166664</v>
      </c>
      <c r="I99" s="16">
        <f t="shared" si="34"/>
        <v>1211575575</v>
      </c>
    </row>
    <row r="100" spans="1:9" s="2" customFormat="1" ht="12.75" customHeight="1" x14ac:dyDescent="0.25">
      <c r="A100" s="13"/>
      <c r="B100" s="14" t="s">
        <v>27</v>
      </c>
      <c r="C100" s="15" t="s">
        <v>28</v>
      </c>
      <c r="D100" s="16">
        <v>0</v>
      </c>
      <c r="E100" s="16">
        <v>0</v>
      </c>
      <c r="F100" s="17">
        <f t="shared" si="33"/>
        <v>0</v>
      </c>
      <c r="G100" s="17">
        <v>0</v>
      </c>
      <c r="H100" s="17">
        <v>0</v>
      </c>
      <c r="I100" s="16">
        <f t="shared" si="34"/>
        <v>0</v>
      </c>
    </row>
    <row r="101" spans="1:9" s="2" customFormat="1" ht="12.75" customHeight="1" x14ac:dyDescent="0.25">
      <c r="A101" s="13"/>
      <c r="B101" s="14" t="s">
        <v>29</v>
      </c>
      <c r="C101" s="15" t="s">
        <v>30</v>
      </c>
      <c r="D101" s="16">
        <v>2558195860</v>
      </c>
      <c r="E101" s="16">
        <v>5165</v>
      </c>
      <c r="F101" s="17">
        <f t="shared" si="33"/>
        <v>2558201025</v>
      </c>
      <c r="G101" s="17">
        <v>1238848341</v>
      </c>
      <c r="H101" s="17">
        <v>1238842982</v>
      </c>
      <c r="I101" s="16">
        <f t="shared" si="34"/>
        <v>1319352684</v>
      </c>
    </row>
    <row r="102" spans="1:9" s="2" customFormat="1" ht="4.5" customHeight="1" x14ac:dyDescent="0.25">
      <c r="A102" s="13"/>
      <c r="B102" s="14"/>
      <c r="C102" s="15"/>
      <c r="D102" s="16"/>
      <c r="E102" s="16"/>
      <c r="F102" s="16"/>
      <c r="G102" s="17"/>
      <c r="H102" s="16"/>
      <c r="I102" s="16"/>
    </row>
    <row r="103" spans="1:9" s="2" customFormat="1" ht="12.75" customHeight="1" x14ac:dyDescent="0.25">
      <c r="A103" s="23" t="s">
        <v>31</v>
      </c>
      <c r="B103" s="24" t="s">
        <v>32</v>
      </c>
      <c r="C103" s="24"/>
      <c r="D103" s="25">
        <f>SUM(D104:D112)</f>
        <v>264715170</v>
      </c>
      <c r="E103" s="25">
        <f t="shared" ref="E103:I103" si="35">SUM(E104:E112)</f>
        <v>19395345</v>
      </c>
      <c r="F103" s="25">
        <f t="shared" si="35"/>
        <v>284110515</v>
      </c>
      <c r="G103" s="25">
        <f t="shared" si="35"/>
        <v>24856220</v>
      </c>
      <c r="H103" s="25">
        <f t="shared" si="35"/>
        <v>24753203</v>
      </c>
      <c r="I103" s="25">
        <f t="shared" si="35"/>
        <v>259254295</v>
      </c>
    </row>
    <row r="104" spans="1:9" s="2" customFormat="1" ht="25.5" customHeight="1" x14ac:dyDescent="0.25">
      <c r="A104" s="13"/>
      <c r="B104" s="14" t="s">
        <v>33</v>
      </c>
      <c r="C104" s="26" t="s">
        <v>34</v>
      </c>
      <c r="D104" s="16">
        <v>93766586</v>
      </c>
      <c r="E104" s="16">
        <v>9115059</v>
      </c>
      <c r="F104" s="17">
        <f t="shared" ref="F104:F112" si="36">D104+E104</f>
        <v>102881645</v>
      </c>
      <c r="G104" s="17">
        <v>1862939</v>
      </c>
      <c r="H104" s="16">
        <v>1787986</v>
      </c>
      <c r="I104" s="16">
        <f t="shared" ref="I104:I112" si="37">F104-G104</f>
        <v>101018706</v>
      </c>
    </row>
    <row r="105" spans="1:9" s="2" customFormat="1" ht="12.75" customHeight="1" x14ac:dyDescent="0.25">
      <c r="A105" s="13"/>
      <c r="B105" s="14" t="s">
        <v>35</v>
      </c>
      <c r="C105" s="15" t="s">
        <v>36</v>
      </c>
      <c r="D105" s="16">
        <v>51518260</v>
      </c>
      <c r="E105" s="16">
        <v>296</v>
      </c>
      <c r="F105" s="17">
        <f t="shared" si="36"/>
        <v>51518556</v>
      </c>
      <c r="G105" s="17">
        <v>14762321</v>
      </c>
      <c r="H105" s="16">
        <v>14759489</v>
      </c>
      <c r="I105" s="16">
        <f t="shared" si="37"/>
        <v>36756235</v>
      </c>
    </row>
    <row r="106" spans="1:9" s="2" customFormat="1" ht="25.5" customHeight="1" x14ac:dyDescent="0.25">
      <c r="A106" s="13"/>
      <c r="B106" s="14" t="s">
        <v>37</v>
      </c>
      <c r="C106" s="26" t="s">
        <v>38</v>
      </c>
      <c r="D106" s="16">
        <v>0</v>
      </c>
      <c r="E106" s="16">
        <v>0</v>
      </c>
      <c r="F106" s="17">
        <f t="shared" si="36"/>
        <v>0</v>
      </c>
      <c r="G106" s="17">
        <v>0</v>
      </c>
      <c r="H106" s="16">
        <v>0</v>
      </c>
      <c r="I106" s="16">
        <f t="shared" si="37"/>
        <v>0</v>
      </c>
    </row>
    <row r="107" spans="1:9" s="2" customFormat="1" ht="25.5" customHeight="1" x14ac:dyDescent="0.25">
      <c r="A107" s="13"/>
      <c r="B107" s="14" t="s">
        <v>39</v>
      </c>
      <c r="C107" s="26" t="s">
        <v>40</v>
      </c>
      <c r="D107" s="16">
        <v>72407277</v>
      </c>
      <c r="E107" s="16">
        <v>194488</v>
      </c>
      <c r="F107" s="17">
        <f t="shared" si="36"/>
        <v>72601765</v>
      </c>
      <c r="G107" s="17">
        <v>290593</v>
      </c>
      <c r="H107" s="16">
        <v>290593</v>
      </c>
      <c r="I107" s="16">
        <f t="shared" si="37"/>
        <v>72311172</v>
      </c>
    </row>
    <row r="108" spans="1:9" s="2" customFormat="1" ht="25.5" customHeight="1" x14ac:dyDescent="0.25">
      <c r="A108" s="13"/>
      <c r="B108" s="14" t="s">
        <v>41</v>
      </c>
      <c r="C108" s="26" t="s">
        <v>42</v>
      </c>
      <c r="D108" s="16">
        <v>970858</v>
      </c>
      <c r="E108" s="16">
        <v>252000</v>
      </c>
      <c r="F108" s="17">
        <f t="shared" si="36"/>
        <v>1222858</v>
      </c>
      <c r="G108" s="17">
        <v>20940</v>
      </c>
      <c r="H108" s="16">
        <v>20940</v>
      </c>
      <c r="I108" s="16">
        <f t="shared" si="37"/>
        <v>1201918</v>
      </c>
    </row>
    <row r="109" spans="1:9" s="2" customFormat="1" ht="12.75" customHeight="1" x14ac:dyDescent="0.25">
      <c r="A109" s="13"/>
      <c r="B109" s="14" t="s">
        <v>43</v>
      </c>
      <c r="C109" s="15" t="s">
        <v>44</v>
      </c>
      <c r="D109" s="16">
        <v>10988015</v>
      </c>
      <c r="E109" s="16">
        <v>3191110</v>
      </c>
      <c r="F109" s="17">
        <f t="shared" si="36"/>
        <v>14179125</v>
      </c>
      <c r="G109" s="17">
        <v>7487728</v>
      </c>
      <c r="H109" s="16">
        <v>7487728</v>
      </c>
      <c r="I109" s="16">
        <f t="shared" si="37"/>
        <v>6691397</v>
      </c>
    </row>
    <row r="110" spans="1:9" s="2" customFormat="1" ht="25.5" customHeight="1" x14ac:dyDescent="0.25">
      <c r="A110" s="13"/>
      <c r="B110" s="14" t="s">
        <v>45</v>
      </c>
      <c r="C110" s="26" t="s">
        <v>46</v>
      </c>
      <c r="D110" s="16">
        <v>26580736</v>
      </c>
      <c r="E110" s="16">
        <v>-2944516</v>
      </c>
      <c r="F110" s="17">
        <f t="shared" si="36"/>
        <v>23636220</v>
      </c>
      <c r="G110" s="17">
        <v>230206</v>
      </c>
      <c r="H110" s="16">
        <v>230206</v>
      </c>
      <c r="I110" s="16">
        <f t="shared" si="37"/>
        <v>23406014</v>
      </c>
    </row>
    <row r="111" spans="1:9" s="2" customFormat="1" ht="12.75" customHeight="1" x14ac:dyDescent="0.25">
      <c r="A111" s="13"/>
      <c r="B111" s="14" t="s">
        <v>47</v>
      </c>
      <c r="C111" s="15" t="s">
        <v>48</v>
      </c>
      <c r="D111" s="16">
        <v>2489260</v>
      </c>
      <c r="E111" s="16">
        <v>7667598</v>
      </c>
      <c r="F111" s="17">
        <f t="shared" si="36"/>
        <v>10156858</v>
      </c>
      <c r="G111" s="17">
        <v>0</v>
      </c>
      <c r="H111" s="16">
        <v>0</v>
      </c>
      <c r="I111" s="16">
        <f t="shared" si="37"/>
        <v>10156858</v>
      </c>
    </row>
    <row r="112" spans="1:9" s="2" customFormat="1" ht="12.75" customHeight="1" x14ac:dyDescent="0.25">
      <c r="A112" s="13"/>
      <c r="B112" s="14" t="s">
        <v>49</v>
      </c>
      <c r="C112" s="26" t="s">
        <v>50</v>
      </c>
      <c r="D112" s="16">
        <v>5994178</v>
      </c>
      <c r="E112" s="16">
        <v>1919310</v>
      </c>
      <c r="F112" s="17">
        <f t="shared" si="36"/>
        <v>7913488</v>
      </c>
      <c r="G112" s="17">
        <v>201493</v>
      </c>
      <c r="H112" s="16">
        <v>176261</v>
      </c>
      <c r="I112" s="16">
        <f t="shared" si="37"/>
        <v>7711995</v>
      </c>
    </row>
    <row r="113" spans="1:9" s="2" customFormat="1" ht="4.5" customHeight="1" x14ac:dyDescent="0.25">
      <c r="A113" s="13"/>
      <c r="B113" s="14"/>
      <c r="C113" s="26"/>
      <c r="D113" s="16"/>
      <c r="E113" s="16"/>
      <c r="F113" s="16"/>
      <c r="G113" s="17"/>
      <c r="H113" s="16"/>
      <c r="I113" s="16"/>
    </row>
    <row r="114" spans="1:9" s="2" customFormat="1" ht="12.75" customHeight="1" x14ac:dyDescent="0.25">
      <c r="A114" s="23" t="s">
        <v>51</v>
      </c>
      <c r="B114" s="24" t="s">
        <v>52</v>
      </c>
      <c r="C114" s="24"/>
      <c r="D114" s="25">
        <f>SUM(D115:D123)</f>
        <v>421668866</v>
      </c>
      <c r="E114" s="25">
        <f t="shared" ref="E114:I114" si="38">SUM(E115:E123)</f>
        <v>30497936</v>
      </c>
      <c r="F114" s="25">
        <f t="shared" si="38"/>
        <v>452166802</v>
      </c>
      <c r="G114" s="25">
        <f t="shared" si="38"/>
        <v>74139456</v>
      </c>
      <c r="H114" s="25">
        <f t="shared" si="38"/>
        <v>73783910</v>
      </c>
      <c r="I114" s="25">
        <f t="shared" si="38"/>
        <v>378027346</v>
      </c>
    </row>
    <row r="115" spans="1:9" s="2" customFormat="1" ht="12.75" customHeight="1" x14ac:dyDescent="0.25">
      <c r="A115" s="13"/>
      <c r="B115" s="14" t="s">
        <v>53</v>
      </c>
      <c r="C115" s="15" t="s">
        <v>54</v>
      </c>
      <c r="D115" s="16">
        <v>189616727</v>
      </c>
      <c r="E115" s="16">
        <v>-12771289</v>
      </c>
      <c r="F115" s="17">
        <f t="shared" ref="F115:F123" si="39">D115+E115</f>
        <v>176845438</v>
      </c>
      <c r="G115" s="17">
        <v>48026448</v>
      </c>
      <c r="H115" s="16">
        <v>48026448</v>
      </c>
      <c r="I115" s="16">
        <f t="shared" ref="I115:I123" si="40">F115-G115</f>
        <v>128818990</v>
      </c>
    </row>
    <row r="116" spans="1:9" s="2" customFormat="1" ht="12.75" customHeight="1" x14ac:dyDescent="0.25">
      <c r="A116" s="13"/>
      <c r="B116" s="14" t="s">
        <v>55</v>
      </c>
      <c r="C116" s="15" t="s">
        <v>56</v>
      </c>
      <c r="D116" s="16">
        <v>21745343</v>
      </c>
      <c r="E116" s="16">
        <v>2415420</v>
      </c>
      <c r="F116" s="17">
        <f t="shared" si="39"/>
        <v>24160763</v>
      </c>
      <c r="G116" s="17">
        <v>6747852</v>
      </c>
      <c r="H116" s="16">
        <v>6583307</v>
      </c>
      <c r="I116" s="16">
        <f t="shared" si="40"/>
        <v>17412911</v>
      </c>
    </row>
    <row r="117" spans="1:9" s="2" customFormat="1" ht="25.5" customHeight="1" x14ac:dyDescent="0.25">
      <c r="A117" s="13"/>
      <c r="B117" s="14" t="s">
        <v>57</v>
      </c>
      <c r="C117" s="26" t="s">
        <v>58</v>
      </c>
      <c r="D117" s="16">
        <v>28258647</v>
      </c>
      <c r="E117" s="16">
        <v>26783982</v>
      </c>
      <c r="F117" s="17">
        <f t="shared" si="39"/>
        <v>55042629</v>
      </c>
      <c r="G117" s="17">
        <v>3563935</v>
      </c>
      <c r="H117" s="16">
        <v>3559018</v>
      </c>
      <c r="I117" s="16">
        <f t="shared" si="40"/>
        <v>51478694</v>
      </c>
    </row>
    <row r="118" spans="1:9" s="2" customFormat="1" ht="12.75" customHeight="1" x14ac:dyDescent="0.25">
      <c r="A118" s="13"/>
      <c r="B118" s="14" t="s">
        <v>59</v>
      </c>
      <c r="C118" s="15" t="s">
        <v>60</v>
      </c>
      <c r="D118" s="16">
        <v>5713840</v>
      </c>
      <c r="E118" s="16">
        <v>242177</v>
      </c>
      <c r="F118" s="17">
        <f t="shared" si="39"/>
        <v>5956017</v>
      </c>
      <c r="G118" s="17">
        <v>512567</v>
      </c>
      <c r="H118" s="16">
        <v>511115</v>
      </c>
      <c r="I118" s="16">
        <f t="shared" si="40"/>
        <v>5443450</v>
      </c>
    </row>
    <row r="119" spans="1:9" s="2" customFormat="1" ht="25.5" customHeight="1" x14ac:dyDescent="0.25">
      <c r="A119" s="13"/>
      <c r="B119" s="14" t="s">
        <v>61</v>
      </c>
      <c r="C119" s="26" t="s">
        <v>62</v>
      </c>
      <c r="D119" s="16">
        <v>29030592</v>
      </c>
      <c r="E119" s="16">
        <v>12008809</v>
      </c>
      <c r="F119" s="17">
        <f t="shared" si="39"/>
        <v>41039401</v>
      </c>
      <c r="G119" s="17">
        <v>5278880</v>
      </c>
      <c r="H119" s="16">
        <v>5233742</v>
      </c>
      <c r="I119" s="16">
        <f t="shared" si="40"/>
        <v>35760521</v>
      </c>
    </row>
    <row r="120" spans="1:9" s="2" customFormat="1" ht="12.75" customHeight="1" x14ac:dyDescent="0.25">
      <c r="A120" s="13"/>
      <c r="B120" s="14" t="s">
        <v>63</v>
      </c>
      <c r="C120" s="15" t="s">
        <v>64</v>
      </c>
      <c r="D120" s="16">
        <v>1438427</v>
      </c>
      <c r="E120" s="16">
        <v>545000</v>
      </c>
      <c r="F120" s="17">
        <f t="shared" si="39"/>
        <v>1983427</v>
      </c>
      <c r="G120" s="17">
        <v>290695</v>
      </c>
      <c r="H120" s="16">
        <v>290695</v>
      </c>
      <c r="I120" s="16">
        <f t="shared" si="40"/>
        <v>1692732</v>
      </c>
    </row>
    <row r="121" spans="1:9" s="2" customFormat="1" ht="12.75" customHeight="1" x14ac:dyDescent="0.25">
      <c r="A121" s="13"/>
      <c r="B121" s="14" t="s">
        <v>65</v>
      </c>
      <c r="C121" s="15" t="s">
        <v>66</v>
      </c>
      <c r="D121" s="16">
        <v>28087428</v>
      </c>
      <c r="E121" s="16">
        <v>1166568</v>
      </c>
      <c r="F121" s="17">
        <f t="shared" si="39"/>
        <v>29253996</v>
      </c>
      <c r="G121" s="17">
        <v>2677609</v>
      </c>
      <c r="H121" s="16">
        <v>2565115</v>
      </c>
      <c r="I121" s="16">
        <f t="shared" si="40"/>
        <v>26576387</v>
      </c>
    </row>
    <row r="122" spans="1:9" s="2" customFormat="1" ht="12.75" customHeight="1" x14ac:dyDescent="0.25">
      <c r="A122" s="13"/>
      <c r="B122" s="14" t="s">
        <v>67</v>
      </c>
      <c r="C122" s="15" t="s">
        <v>68</v>
      </c>
      <c r="D122" s="16">
        <v>39755592</v>
      </c>
      <c r="E122" s="16">
        <v>83372</v>
      </c>
      <c r="F122" s="17">
        <f t="shared" si="39"/>
        <v>39838964</v>
      </c>
      <c r="G122" s="17">
        <v>2830071</v>
      </c>
      <c r="H122" s="16">
        <v>2803071</v>
      </c>
      <c r="I122" s="16">
        <f t="shared" si="40"/>
        <v>37008893</v>
      </c>
    </row>
    <row r="123" spans="1:9" s="2" customFormat="1" ht="12.75" customHeight="1" x14ac:dyDescent="0.25">
      <c r="A123" s="13"/>
      <c r="B123" s="14" t="s">
        <v>69</v>
      </c>
      <c r="C123" s="15" t="s">
        <v>70</v>
      </c>
      <c r="D123" s="16">
        <v>78022270</v>
      </c>
      <c r="E123" s="16">
        <v>23897</v>
      </c>
      <c r="F123" s="17">
        <f t="shared" si="39"/>
        <v>78046167</v>
      </c>
      <c r="G123" s="17">
        <v>4211399</v>
      </c>
      <c r="H123" s="16">
        <v>4211399</v>
      </c>
      <c r="I123" s="16">
        <f t="shared" si="40"/>
        <v>73834768</v>
      </c>
    </row>
    <row r="124" spans="1:9" s="2" customFormat="1" ht="4.5" customHeight="1" x14ac:dyDescent="0.25">
      <c r="A124" s="13"/>
      <c r="B124" s="14"/>
      <c r="C124" s="15"/>
      <c r="D124" s="16"/>
      <c r="E124" s="16"/>
      <c r="F124" s="16"/>
      <c r="G124" s="17"/>
      <c r="H124" s="16"/>
      <c r="I124" s="16"/>
    </row>
    <row r="125" spans="1:9" s="2" customFormat="1" ht="25.5" customHeight="1" x14ac:dyDescent="0.25">
      <c r="A125" s="23" t="s">
        <v>71</v>
      </c>
      <c r="B125" s="27" t="s">
        <v>72</v>
      </c>
      <c r="C125" s="27"/>
      <c r="D125" s="25">
        <f>SUM(D126:D134)</f>
        <v>184851070</v>
      </c>
      <c r="E125" s="25">
        <f t="shared" ref="E125:I125" si="41">SUM(E126:E134)</f>
        <v>67356808</v>
      </c>
      <c r="F125" s="25">
        <f t="shared" si="41"/>
        <v>252207878</v>
      </c>
      <c r="G125" s="25">
        <f t="shared" si="41"/>
        <v>65305553</v>
      </c>
      <c r="H125" s="25">
        <f t="shared" si="41"/>
        <v>62884743</v>
      </c>
      <c r="I125" s="25">
        <f t="shared" si="41"/>
        <v>186902325</v>
      </c>
    </row>
    <row r="126" spans="1:9" s="2" customFormat="1" ht="25.5" customHeight="1" x14ac:dyDescent="0.25">
      <c r="A126" s="13"/>
      <c r="B126" s="14" t="s">
        <v>73</v>
      </c>
      <c r="C126" s="26" t="s">
        <v>74</v>
      </c>
      <c r="D126" s="16">
        <v>0</v>
      </c>
      <c r="E126" s="16">
        <v>0</v>
      </c>
      <c r="F126" s="17">
        <f t="shared" ref="F126:F130" si="42">D126+E126</f>
        <v>0</v>
      </c>
      <c r="G126" s="17">
        <v>0</v>
      </c>
      <c r="H126" s="16">
        <v>0</v>
      </c>
      <c r="I126" s="16">
        <f t="shared" ref="I126:I130" si="43">F126-G126</f>
        <v>0</v>
      </c>
    </row>
    <row r="127" spans="1:9" s="2" customFormat="1" ht="12.75" customHeight="1" x14ac:dyDescent="0.25">
      <c r="A127" s="28"/>
      <c r="B127" s="29" t="s">
        <v>75</v>
      </c>
      <c r="C127" s="30" t="s">
        <v>76</v>
      </c>
      <c r="D127" s="31">
        <v>36388993</v>
      </c>
      <c r="E127" s="31">
        <v>9413315</v>
      </c>
      <c r="F127" s="32">
        <f t="shared" si="42"/>
        <v>45802308</v>
      </c>
      <c r="G127" s="32">
        <v>24959843</v>
      </c>
      <c r="H127" s="31">
        <v>24959843</v>
      </c>
      <c r="I127" s="31">
        <f t="shared" si="43"/>
        <v>20842465</v>
      </c>
    </row>
    <row r="128" spans="1:9" s="2" customFormat="1" ht="12.75" customHeight="1" x14ac:dyDescent="0.25">
      <c r="A128" s="13"/>
      <c r="B128" s="14" t="s">
        <v>77</v>
      </c>
      <c r="C128" s="15" t="s">
        <v>78</v>
      </c>
      <c r="D128" s="16">
        <v>0</v>
      </c>
      <c r="E128" s="16">
        <v>1334</v>
      </c>
      <c r="F128" s="17">
        <f t="shared" si="42"/>
        <v>1334</v>
      </c>
      <c r="G128" s="17">
        <v>0</v>
      </c>
      <c r="H128" s="16">
        <v>0</v>
      </c>
      <c r="I128" s="16">
        <f t="shared" si="43"/>
        <v>1334</v>
      </c>
    </row>
    <row r="129" spans="1:9" s="2" customFormat="1" ht="12.75" customHeight="1" x14ac:dyDescent="0.25">
      <c r="A129" s="13"/>
      <c r="B129" s="14" t="s">
        <v>79</v>
      </c>
      <c r="C129" s="15" t="s">
        <v>80</v>
      </c>
      <c r="D129" s="16">
        <v>148462077</v>
      </c>
      <c r="E129" s="16">
        <v>57942159</v>
      </c>
      <c r="F129" s="17">
        <f t="shared" si="42"/>
        <v>206404236</v>
      </c>
      <c r="G129" s="17">
        <v>40345710</v>
      </c>
      <c r="H129" s="16">
        <v>37924900</v>
      </c>
      <c r="I129" s="16">
        <f t="shared" si="43"/>
        <v>166058526</v>
      </c>
    </row>
    <row r="130" spans="1:9" s="2" customFormat="1" ht="12.75" customHeight="1" x14ac:dyDescent="0.25">
      <c r="A130" s="13"/>
      <c r="B130" s="14" t="s">
        <v>81</v>
      </c>
      <c r="C130" s="15" t="s">
        <v>82</v>
      </c>
      <c r="D130" s="16">
        <v>0</v>
      </c>
      <c r="E130" s="16">
        <v>0</v>
      </c>
      <c r="F130" s="17">
        <f t="shared" si="42"/>
        <v>0</v>
      </c>
      <c r="G130" s="17">
        <v>0</v>
      </c>
      <c r="H130" s="16">
        <v>0</v>
      </c>
      <c r="I130" s="16">
        <f t="shared" si="43"/>
        <v>0</v>
      </c>
    </row>
    <row r="131" spans="1:9" s="2" customFormat="1" ht="25.5" customHeight="1" x14ac:dyDescent="0.25">
      <c r="A131" s="13"/>
      <c r="B131" s="14" t="s">
        <v>83</v>
      </c>
      <c r="C131" s="26" t="s">
        <v>84</v>
      </c>
      <c r="D131" s="16">
        <v>0</v>
      </c>
      <c r="E131" s="16">
        <v>0</v>
      </c>
      <c r="F131" s="16">
        <v>0</v>
      </c>
      <c r="G131" s="17">
        <v>0</v>
      </c>
      <c r="H131" s="16">
        <v>0</v>
      </c>
      <c r="I131" s="16">
        <v>0</v>
      </c>
    </row>
    <row r="132" spans="1:9" s="2" customFormat="1" ht="12.75" customHeight="1" x14ac:dyDescent="0.25">
      <c r="A132" s="13"/>
      <c r="B132" s="14" t="s">
        <v>85</v>
      </c>
      <c r="C132" s="15" t="s">
        <v>86</v>
      </c>
      <c r="D132" s="16">
        <v>0</v>
      </c>
      <c r="E132" s="16">
        <v>0</v>
      </c>
      <c r="F132" s="16">
        <v>0</v>
      </c>
      <c r="G132" s="17">
        <v>0</v>
      </c>
      <c r="H132" s="16">
        <v>0</v>
      </c>
      <c r="I132" s="16">
        <v>0</v>
      </c>
    </row>
    <row r="133" spans="1:9" s="2" customFormat="1" ht="12.75" customHeight="1" x14ac:dyDescent="0.25">
      <c r="A133" s="13"/>
      <c r="B133" s="14" t="s">
        <v>87</v>
      </c>
      <c r="C133" s="15" t="s">
        <v>88</v>
      </c>
      <c r="D133" s="16">
        <v>0</v>
      </c>
      <c r="E133" s="16">
        <v>0</v>
      </c>
      <c r="F133" s="16">
        <v>0</v>
      </c>
      <c r="G133" s="17">
        <v>0</v>
      </c>
      <c r="H133" s="16">
        <v>0</v>
      </c>
      <c r="I133" s="16">
        <v>0</v>
      </c>
    </row>
    <row r="134" spans="1:9" s="2" customFormat="1" ht="12.75" customHeight="1" x14ac:dyDescent="0.25">
      <c r="A134" s="13"/>
      <c r="B134" s="14" t="s">
        <v>89</v>
      </c>
      <c r="C134" s="15" t="s">
        <v>90</v>
      </c>
      <c r="D134" s="16">
        <v>0</v>
      </c>
      <c r="E134" s="16">
        <v>0</v>
      </c>
      <c r="F134" s="16">
        <v>0</v>
      </c>
      <c r="G134" s="17">
        <v>0</v>
      </c>
      <c r="H134" s="16">
        <v>0</v>
      </c>
      <c r="I134" s="16">
        <v>0</v>
      </c>
    </row>
    <row r="135" spans="1:9" s="2" customFormat="1" ht="4.5" customHeight="1" x14ac:dyDescent="0.25">
      <c r="A135" s="13"/>
      <c r="B135" s="14"/>
      <c r="C135" s="15"/>
      <c r="D135" s="16"/>
      <c r="E135" s="16"/>
      <c r="F135" s="16"/>
      <c r="G135" s="17"/>
      <c r="H135" s="16"/>
      <c r="I135" s="16"/>
    </row>
    <row r="136" spans="1:9" s="2" customFormat="1" ht="12.75" customHeight="1" x14ac:dyDescent="0.25">
      <c r="A136" s="23" t="s">
        <v>91</v>
      </c>
      <c r="B136" s="24" t="s">
        <v>92</v>
      </c>
      <c r="C136" s="24"/>
      <c r="D136" s="25">
        <f>SUM(D137:D145)</f>
        <v>35688891</v>
      </c>
      <c r="E136" s="25">
        <f t="shared" ref="E136:I136" si="44">SUM(E137:E145)</f>
        <v>11110031</v>
      </c>
      <c r="F136" s="25">
        <f t="shared" si="44"/>
        <v>46798922</v>
      </c>
      <c r="G136" s="25">
        <f t="shared" si="44"/>
        <v>0</v>
      </c>
      <c r="H136" s="25">
        <f t="shared" si="44"/>
        <v>0</v>
      </c>
      <c r="I136" s="25">
        <f t="shared" si="44"/>
        <v>46798922</v>
      </c>
    </row>
    <row r="137" spans="1:9" s="2" customFormat="1" ht="12.75" customHeight="1" x14ac:dyDescent="0.25">
      <c r="A137" s="13"/>
      <c r="B137" s="14" t="s">
        <v>93</v>
      </c>
      <c r="C137" s="15" t="s">
        <v>94</v>
      </c>
      <c r="D137" s="16">
        <v>26498413</v>
      </c>
      <c r="E137" s="16">
        <v>-5941752</v>
      </c>
      <c r="F137" s="17">
        <f t="shared" ref="F137:F142" si="45">D137+E137</f>
        <v>20556661</v>
      </c>
      <c r="G137" s="17">
        <v>0</v>
      </c>
      <c r="H137" s="16">
        <v>0</v>
      </c>
      <c r="I137" s="16">
        <f t="shared" ref="I137:I145" si="46">F137-G137</f>
        <v>20556661</v>
      </c>
    </row>
    <row r="138" spans="1:9" s="2" customFormat="1" ht="12.75" customHeight="1" x14ac:dyDescent="0.25">
      <c r="A138" s="13"/>
      <c r="B138" s="14" t="s">
        <v>95</v>
      </c>
      <c r="C138" s="15" t="s">
        <v>96</v>
      </c>
      <c r="D138" s="16">
        <v>65000</v>
      </c>
      <c r="E138" s="16">
        <v>2527160</v>
      </c>
      <c r="F138" s="17">
        <f t="shared" si="45"/>
        <v>2592160</v>
      </c>
      <c r="G138" s="17">
        <v>0</v>
      </c>
      <c r="H138" s="16">
        <v>0</v>
      </c>
      <c r="I138" s="16">
        <f t="shared" si="46"/>
        <v>2592160</v>
      </c>
    </row>
    <row r="139" spans="1:9" s="2" customFormat="1" ht="12.75" customHeight="1" x14ac:dyDescent="0.25">
      <c r="A139" s="13"/>
      <c r="B139" s="14" t="s">
        <v>97</v>
      </c>
      <c r="C139" s="15" t="s">
        <v>98</v>
      </c>
      <c r="D139" s="16">
        <v>220300</v>
      </c>
      <c r="E139" s="16">
        <v>440420</v>
      </c>
      <c r="F139" s="17">
        <f t="shared" si="45"/>
        <v>660720</v>
      </c>
      <c r="G139" s="17">
        <v>0</v>
      </c>
      <c r="H139" s="16">
        <v>0</v>
      </c>
      <c r="I139" s="16">
        <f t="shared" si="46"/>
        <v>660720</v>
      </c>
    </row>
    <row r="140" spans="1:9" s="2" customFormat="1" ht="12.75" customHeight="1" x14ac:dyDescent="0.25">
      <c r="A140" s="13"/>
      <c r="B140" s="14" t="s">
        <v>99</v>
      </c>
      <c r="C140" s="15" t="s">
        <v>100</v>
      </c>
      <c r="D140" s="16">
        <v>550000</v>
      </c>
      <c r="E140" s="16">
        <v>5699297</v>
      </c>
      <c r="F140" s="17">
        <f t="shared" si="45"/>
        <v>6249297</v>
      </c>
      <c r="G140" s="17">
        <v>0</v>
      </c>
      <c r="H140" s="16">
        <v>0</v>
      </c>
      <c r="I140" s="16">
        <f t="shared" si="46"/>
        <v>6249297</v>
      </c>
    </row>
    <row r="141" spans="1:9" s="2" customFormat="1" ht="12.75" customHeight="1" x14ac:dyDescent="0.25">
      <c r="A141" s="13"/>
      <c r="B141" s="14" t="s">
        <v>101</v>
      </c>
      <c r="C141" s="15" t="s">
        <v>102</v>
      </c>
      <c r="D141" s="16">
        <v>0</v>
      </c>
      <c r="E141" s="16">
        <v>9776263</v>
      </c>
      <c r="F141" s="17">
        <f t="shared" si="45"/>
        <v>9776263</v>
      </c>
      <c r="G141" s="17">
        <v>0</v>
      </c>
      <c r="H141" s="16">
        <v>0</v>
      </c>
      <c r="I141" s="16">
        <f t="shared" si="46"/>
        <v>9776263</v>
      </c>
    </row>
    <row r="142" spans="1:9" s="2" customFormat="1" ht="12.75" customHeight="1" x14ac:dyDescent="0.25">
      <c r="A142" s="13"/>
      <c r="B142" s="14" t="s">
        <v>103</v>
      </c>
      <c r="C142" s="15" t="s">
        <v>104</v>
      </c>
      <c r="D142" s="16">
        <v>4561673</v>
      </c>
      <c r="E142" s="16">
        <v>-1038522</v>
      </c>
      <c r="F142" s="17">
        <f t="shared" si="45"/>
        <v>3523151</v>
      </c>
      <c r="G142" s="17">
        <v>0</v>
      </c>
      <c r="H142" s="16">
        <v>0</v>
      </c>
      <c r="I142" s="16">
        <f t="shared" si="46"/>
        <v>3523151</v>
      </c>
    </row>
    <row r="143" spans="1:9" s="2" customFormat="1" ht="12.75" customHeight="1" x14ac:dyDescent="0.25">
      <c r="A143" s="13"/>
      <c r="B143" s="14" t="s">
        <v>105</v>
      </c>
      <c r="C143" s="15" t="s">
        <v>106</v>
      </c>
      <c r="D143" s="16">
        <v>0</v>
      </c>
      <c r="E143" s="16">
        <v>0</v>
      </c>
      <c r="F143" s="16">
        <v>0</v>
      </c>
      <c r="G143" s="16">
        <v>0</v>
      </c>
      <c r="H143" s="16">
        <v>0</v>
      </c>
      <c r="I143" s="16">
        <f t="shared" si="46"/>
        <v>0</v>
      </c>
    </row>
    <row r="144" spans="1:9" s="2" customFormat="1" ht="12.75" customHeight="1" x14ac:dyDescent="0.25">
      <c r="A144" s="13"/>
      <c r="B144" s="14" t="s">
        <v>107</v>
      </c>
      <c r="C144" s="15" t="s">
        <v>108</v>
      </c>
      <c r="D144" s="16">
        <v>0</v>
      </c>
      <c r="E144" s="16">
        <v>0</v>
      </c>
      <c r="F144" s="16">
        <v>0</v>
      </c>
      <c r="G144" s="16">
        <v>0</v>
      </c>
      <c r="H144" s="16">
        <v>0</v>
      </c>
      <c r="I144" s="16">
        <f t="shared" si="46"/>
        <v>0</v>
      </c>
    </row>
    <row r="145" spans="1:9" s="2" customFormat="1" ht="12.75" customHeight="1" x14ac:dyDescent="0.25">
      <c r="A145" s="13"/>
      <c r="B145" s="14" t="s">
        <v>109</v>
      </c>
      <c r="C145" s="15" t="s">
        <v>110</v>
      </c>
      <c r="D145" s="16">
        <v>3793505</v>
      </c>
      <c r="E145" s="16">
        <v>-352835</v>
      </c>
      <c r="F145" s="17">
        <f t="shared" ref="F145" si="47">D145+E145</f>
        <v>3440670</v>
      </c>
      <c r="G145" s="17">
        <v>0</v>
      </c>
      <c r="H145" s="16">
        <v>0</v>
      </c>
      <c r="I145" s="16">
        <f t="shared" si="46"/>
        <v>3440670</v>
      </c>
    </row>
    <row r="146" spans="1:9" s="2" customFormat="1" ht="4.5" customHeight="1" x14ac:dyDescent="0.25">
      <c r="A146" s="13"/>
      <c r="B146" s="14"/>
      <c r="C146" s="15"/>
      <c r="D146" s="16"/>
      <c r="E146" s="16"/>
      <c r="F146" s="16"/>
      <c r="G146" s="17"/>
      <c r="H146" s="16"/>
      <c r="I146" s="16"/>
    </row>
    <row r="147" spans="1:9" s="2" customFormat="1" ht="12.75" customHeight="1" x14ac:dyDescent="0.25">
      <c r="A147" s="23" t="s">
        <v>111</v>
      </c>
      <c r="B147" s="24" t="s">
        <v>112</v>
      </c>
      <c r="C147" s="24"/>
      <c r="D147" s="25">
        <f>SUM(D148:D150)</f>
        <v>3063703505</v>
      </c>
      <c r="E147" s="25">
        <f t="shared" ref="E147" si="48">SUM(E148:E150)</f>
        <v>293197555</v>
      </c>
      <c r="F147" s="25">
        <f>SUM(F148:F150)</f>
        <v>3356901060</v>
      </c>
      <c r="G147" s="25">
        <f>SUM(G148:G150)</f>
        <v>566659789</v>
      </c>
      <c r="H147" s="25">
        <f t="shared" ref="H147" si="49">SUM(H148:H150)</f>
        <v>565398692</v>
      </c>
      <c r="I147" s="25">
        <f>SUM(I148:I150)</f>
        <v>2790241271</v>
      </c>
    </row>
    <row r="148" spans="1:9" s="2" customFormat="1" ht="12.75" customHeight="1" x14ac:dyDescent="0.25">
      <c r="A148" s="13"/>
      <c r="B148" s="14" t="s">
        <v>113</v>
      </c>
      <c r="C148" s="15" t="s">
        <v>114</v>
      </c>
      <c r="D148" s="16">
        <v>2718087136</v>
      </c>
      <c r="E148" s="16">
        <v>240675006</v>
      </c>
      <c r="F148" s="17">
        <f t="shared" ref="F148:F150" si="50">D148+E148</f>
        <v>2958762142</v>
      </c>
      <c r="G148" s="17">
        <v>456641954</v>
      </c>
      <c r="H148" s="16">
        <v>455417326</v>
      </c>
      <c r="I148" s="16">
        <f t="shared" ref="I148:I150" si="51">F148-G148</f>
        <v>2502120188</v>
      </c>
    </row>
    <row r="149" spans="1:9" s="2" customFormat="1" ht="12.75" customHeight="1" x14ac:dyDescent="0.25">
      <c r="A149" s="13"/>
      <c r="B149" s="14" t="s">
        <v>115</v>
      </c>
      <c r="C149" s="15" t="s">
        <v>116</v>
      </c>
      <c r="D149" s="16">
        <v>345616369</v>
      </c>
      <c r="E149" s="16">
        <v>52522549</v>
      </c>
      <c r="F149" s="17">
        <f t="shared" si="50"/>
        <v>398138918</v>
      </c>
      <c r="G149" s="17">
        <v>110017835</v>
      </c>
      <c r="H149" s="16">
        <v>109981366</v>
      </c>
      <c r="I149" s="16">
        <f t="shared" si="51"/>
        <v>288121083</v>
      </c>
    </row>
    <row r="150" spans="1:9" s="2" customFormat="1" ht="12.75" customHeight="1" x14ac:dyDescent="0.25">
      <c r="A150" s="13"/>
      <c r="B150" s="14" t="s">
        <v>117</v>
      </c>
      <c r="C150" s="15" t="s">
        <v>118</v>
      </c>
      <c r="D150" s="16">
        <v>0</v>
      </c>
      <c r="E150" s="16">
        <v>0</v>
      </c>
      <c r="F150" s="16">
        <f t="shared" si="50"/>
        <v>0</v>
      </c>
      <c r="G150" s="17">
        <v>0</v>
      </c>
      <c r="H150" s="16">
        <v>0</v>
      </c>
      <c r="I150" s="16">
        <f t="shared" si="51"/>
        <v>0</v>
      </c>
    </row>
    <row r="151" spans="1:9" s="2" customFormat="1" ht="4.5" customHeight="1" x14ac:dyDescent="0.25">
      <c r="A151" s="13"/>
      <c r="B151" s="14"/>
      <c r="C151" s="15"/>
      <c r="D151" s="16"/>
      <c r="E151" s="16"/>
      <c r="F151" s="16"/>
      <c r="G151" s="17"/>
      <c r="H151" s="16"/>
      <c r="I151" s="16"/>
    </row>
    <row r="152" spans="1:9" s="2" customFormat="1" ht="12.75" customHeight="1" x14ac:dyDescent="0.25">
      <c r="A152" s="23" t="s">
        <v>119</v>
      </c>
      <c r="B152" s="24" t="s">
        <v>120</v>
      </c>
      <c r="C152" s="24"/>
      <c r="D152" s="25">
        <f>SUM(D153:D160)</f>
        <v>0</v>
      </c>
      <c r="E152" s="25">
        <f>SUM(E153:E160)</f>
        <v>121763252</v>
      </c>
      <c r="F152" s="25">
        <f t="shared" ref="F152:I152" si="52">SUM(F153:F160)</f>
        <v>121763252</v>
      </c>
      <c r="G152" s="25">
        <f t="shared" si="52"/>
        <v>0</v>
      </c>
      <c r="H152" s="25">
        <f t="shared" si="52"/>
        <v>0</v>
      </c>
      <c r="I152" s="25">
        <f t="shared" si="52"/>
        <v>121763252</v>
      </c>
    </row>
    <row r="153" spans="1:9" s="2" customFormat="1" ht="25.5" customHeight="1" x14ac:dyDescent="0.25">
      <c r="A153" s="13"/>
      <c r="B153" s="14" t="s">
        <v>121</v>
      </c>
      <c r="C153" s="26" t="s">
        <v>122</v>
      </c>
      <c r="D153" s="16">
        <v>0</v>
      </c>
      <c r="E153" s="16">
        <v>0</v>
      </c>
      <c r="F153" s="16">
        <v>0</v>
      </c>
      <c r="G153" s="17">
        <v>0</v>
      </c>
      <c r="H153" s="16">
        <v>0</v>
      </c>
      <c r="I153" s="16">
        <v>0</v>
      </c>
    </row>
    <row r="154" spans="1:9" s="2" customFormat="1" ht="12.75" customHeight="1" x14ac:dyDescent="0.25">
      <c r="A154" s="13"/>
      <c r="B154" s="14" t="s">
        <v>123</v>
      </c>
      <c r="C154" s="15" t="s">
        <v>124</v>
      </c>
      <c r="D154" s="16">
        <v>0</v>
      </c>
      <c r="E154" s="16">
        <v>0</v>
      </c>
      <c r="F154" s="16">
        <v>0</v>
      </c>
      <c r="G154" s="17">
        <v>0</v>
      </c>
      <c r="H154" s="16">
        <v>0</v>
      </c>
      <c r="I154" s="16">
        <v>0</v>
      </c>
    </row>
    <row r="155" spans="1:9" s="2" customFormat="1" ht="12.75" customHeight="1" x14ac:dyDescent="0.25">
      <c r="A155" s="13"/>
      <c r="B155" s="14" t="s">
        <v>125</v>
      </c>
      <c r="C155" s="15" t="s">
        <v>126</v>
      </c>
      <c r="D155" s="16">
        <v>0</v>
      </c>
      <c r="E155" s="16">
        <v>0</v>
      </c>
      <c r="F155" s="16">
        <v>0</v>
      </c>
      <c r="G155" s="17">
        <v>0</v>
      </c>
      <c r="H155" s="16">
        <v>0</v>
      </c>
      <c r="I155" s="16">
        <v>0</v>
      </c>
    </row>
    <row r="156" spans="1:9" s="2" customFormat="1" ht="12.75" customHeight="1" x14ac:dyDescent="0.25">
      <c r="A156" s="13"/>
      <c r="B156" s="14" t="s">
        <v>127</v>
      </c>
      <c r="C156" s="15" t="s">
        <v>128</v>
      </c>
      <c r="D156" s="16">
        <v>0</v>
      </c>
      <c r="E156" s="16">
        <v>0</v>
      </c>
      <c r="F156" s="16">
        <v>0</v>
      </c>
      <c r="G156" s="17">
        <v>0</v>
      </c>
      <c r="H156" s="16">
        <v>0</v>
      </c>
      <c r="I156" s="16">
        <v>0</v>
      </c>
    </row>
    <row r="157" spans="1:9" s="2" customFormat="1" ht="25.5" customHeight="1" x14ac:dyDescent="0.25">
      <c r="A157" s="13"/>
      <c r="B157" s="14" t="s">
        <v>129</v>
      </c>
      <c r="C157" s="26" t="s">
        <v>130</v>
      </c>
      <c r="D157" s="16">
        <v>0</v>
      </c>
      <c r="E157" s="16">
        <v>0</v>
      </c>
      <c r="F157" s="17">
        <f t="shared" ref="F157" si="53">D157+E157</f>
        <v>0</v>
      </c>
      <c r="G157" s="17">
        <v>0</v>
      </c>
      <c r="H157" s="16">
        <v>0</v>
      </c>
      <c r="I157" s="16">
        <f t="shared" ref="I157" si="54">F157-G157</f>
        <v>0</v>
      </c>
    </row>
    <row r="158" spans="1:9" s="2" customFormat="1" ht="12.75" customHeight="1" x14ac:dyDescent="0.25">
      <c r="A158" s="13"/>
      <c r="B158" s="13"/>
      <c r="C158" s="15" t="s">
        <v>131</v>
      </c>
      <c r="D158" s="17">
        <v>0</v>
      </c>
      <c r="E158" s="17">
        <v>0</v>
      </c>
      <c r="F158" s="17">
        <v>0</v>
      </c>
      <c r="G158" s="17">
        <v>0</v>
      </c>
      <c r="H158" s="17">
        <v>0</v>
      </c>
      <c r="I158" s="17">
        <v>0</v>
      </c>
    </row>
    <row r="159" spans="1:9" s="2" customFormat="1" ht="12.75" customHeight="1" x14ac:dyDescent="0.25">
      <c r="A159" s="13"/>
      <c r="B159" s="14" t="s">
        <v>132</v>
      </c>
      <c r="C159" s="15" t="s">
        <v>133</v>
      </c>
      <c r="D159" s="16">
        <v>0</v>
      </c>
      <c r="E159" s="16">
        <v>0</v>
      </c>
      <c r="F159" s="16">
        <v>0</v>
      </c>
      <c r="G159" s="17">
        <v>0</v>
      </c>
      <c r="H159" s="16">
        <v>0</v>
      </c>
      <c r="I159" s="16">
        <v>0</v>
      </c>
    </row>
    <row r="160" spans="1:9" s="2" customFormat="1" ht="25.5" customHeight="1" x14ac:dyDescent="0.25">
      <c r="A160" s="13"/>
      <c r="B160" s="14" t="s">
        <v>134</v>
      </c>
      <c r="C160" s="26" t="s">
        <v>135</v>
      </c>
      <c r="D160" s="16">
        <v>0</v>
      </c>
      <c r="E160" s="16">
        <v>121763252</v>
      </c>
      <c r="F160" s="17">
        <f t="shared" ref="F160" si="55">D160+E160</f>
        <v>121763252</v>
      </c>
      <c r="G160" s="17">
        <v>0</v>
      </c>
      <c r="H160" s="16">
        <v>0</v>
      </c>
      <c r="I160" s="16">
        <f t="shared" ref="I160" si="56">F160-G160</f>
        <v>121763252</v>
      </c>
    </row>
    <row r="161" spans="1:9" s="2" customFormat="1" ht="4.5" customHeight="1" x14ac:dyDescent="0.25">
      <c r="A161" s="13"/>
      <c r="B161" s="14"/>
      <c r="C161" s="26"/>
      <c r="D161" s="16"/>
      <c r="E161" s="16"/>
      <c r="F161" s="16"/>
      <c r="G161" s="17"/>
      <c r="H161" s="16"/>
      <c r="I161" s="16"/>
    </row>
    <row r="162" spans="1:9" s="2" customFormat="1" ht="12.75" customHeight="1" x14ac:dyDescent="0.25">
      <c r="A162" s="23" t="s">
        <v>136</v>
      </c>
      <c r="B162" s="24" t="s">
        <v>137</v>
      </c>
      <c r="C162" s="24"/>
      <c r="D162" s="25">
        <f>SUM(D163:D165)</f>
        <v>17253533601</v>
      </c>
      <c r="E162" s="25">
        <f t="shared" ref="E162:I162" si="57">SUM(E163:E165)</f>
        <v>2902454155</v>
      </c>
      <c r="F162" s="25">
        <f t="shared" si="57"/>
        <v>20155987756</v>
      </c>
      <c r="G162" s="25">
        <f t="shared" si="57"/>
        <v>11596058784</v>
      </c>
      <c r="H162" s="25">
        <f t="shared" si="57"/>
        <v>11596058784</v>
      </c>
      <c r="I162" s="25">
        <f t="shared" si="57"/>
        <v>8559928972</v>
      </c>
    </row>
    <row r="163" spans="1:9" s="2" customFormat="1" ht="12.75" customHeight="1" x14ac:dyDescent="0.25">
      <c r="A163" s="13"/>
      <c r="B163" s="14" t="s">
        <v>138</v>
      </c>
      <c r="C163" s="15" t="s">
        <v>139</v>
      </c>
      <c r="D163" s="16">
        <v>0</v>
      </c>
      <c r="E163" s="16">
        <v>0</v>
      </c>
      <c r="F163" s="16">
        <v>0</v>
      </c>
      <c r="G163" s="17">
        <v>0</v>
      </c>
      <c r="H163" s="16">
        <v>0</v>
      </c>
      <c r="I163" s="16">
        <v>0</v>
      </c>
    </row>
    <row r="164" spans="1:9" s="2" customFormat="1" ht="12.75" customHeight="1" x14ac:dyDescent="0.25">
      <c r="A164" s="13"/>
      <c r="B164" s="14" t="s">
        <v>140</v>
      </c>
      <c r="C164" s="15" t="s">
        <v>141</v>
      </c>
      <c r="D164" s="16">
        <v>17253533601</v>
      </c>
      <c r="E164" s="16">
        <v>2902454155</v>
      </c>
      <c r="F164" s="17">
        <f t="shared" ref="F164:F165" si="58">D164+E164</f>
        <v>20155987756</v>
      </c>
      <c r="G164" s="17">
        <v>11596058784</v>
      </c>
      <c r="H164" s="16">
        <v>11596058784</v>
      </c>
      <c r="I164" s="16">
        <f t="shared" ref="I164:I165" si="59">F164-G164</f>
        <v>8559928972</v>
      </c>
    </row>
    <row r="165" spans="1:9" s="2" customFormat="1" ht="12.75" customHeight="1" x14ac:dyDescent="0.25">
      <c r="A165" s="13"/>
      <c r="B165" s="14" t="s">
        <v>142</v>
      </c>
      <c r="C165" s="15" t="s">
        <v>143</v>
      </c>
      <c r="D165" s="16">
        <v>0</v>
      </c>
      <c r="E165" s="16">
        <v>0</v>
      </c>
      <c r="F165" s="17">
        <f t="shared" si="58"/>
        <v>0</v>
      </c>
      <c r="G165" s="17">
        <v>0</v>
      </c>
      <c r="H165" s="16">
        <v>0</v>
      </c>
      <c r="I165" s="16">
        <f t="shared" si="59"/>
        <v>0</v>
      </c>
    </row>
    <row r="166" spans="1:9" s="2" customFormat="1" ht="4.5" customHeight="1" x14ac:dyDescent="0.25">
      <c r="A166" s="13"/>
      <c r="B166" s="14"/>
      <c r="C166" s="15"/>
      <c r="D166" s="16"/>
      <c r="E166" s="16"/>
      <c r="F166" s="16"/>
      <c r="G166" s="17"/>
      <c r="H166" s="16"/>
      <c r="I166" s="16"/>
    </row>
    <row r="167" spans="1:9" s="2" customFormat="1" ht="12.75" customHeight="1" x14ac:dyDescent="0.25">
      <c r="A167" s="23" t="s">
        <v>144</v>
      </c>
      <c r="B167" s="24" t="s">
        <v>145</v>
      </c>
      <c r="C167" s="24"/>
      <c r="D167" s="25">
        <f>SUM(D168:D174)</f>
        <v>1073412537</v>
      </c>
      <c r="E167" s="25">
        <f t="shared" ref="E167:I167" si="60">SUM(E168:E174)</f>
        <v>0</v>
      </c>
      <c r="F167" s="25">
        <f t="shared" si="60"/>
        <v>1073412537</v>
      </c>
      <c r="G167" s="25">
        <f t="shared" si="60"/>
        <v>543524965</v>
      </c>
      <c r="H167" s="25">
        <f t="shared" si="60"/>
        <v>543524965</v>
      </c>
      <c r="I167" s="25">
        <f t="shared" si="60"/>
        <v>529887572</v>
      </c>
    </row>
    <row r="168" spans="1:9" s="2" customFormat="1" ht="12.75" customHeight="1" x14ac:dyDescent="0.25">
      <c r="A168" s="13"/>
      <c r="B168" s="14" t="s">
        <v>146</v>
      </c>
      <c r="C168" s="15" t="s">
        <v>147</v>
      </c>
      <c r="D168" s="16">
        <v>43880209</v>
      </c>
      <c r="E168" s="16">
        <v>13364609</v>
      </c>
      <c r="F168" s="17">
        <f t="shared" ref="F168:F169" si="61">D168+E168</f>
        <v>57244818</v>
      </c>
      <c r="G168" s="17">
        <v>29150508</v>
      </c>
      <c r="H168" s="17">
        <v>29150508</v>
      </c>
      <c r="I168" s="16">
        <f t="shared" ref="I168:I169" si="62">F168-G168</f>
        <v>28094310</v>
      </c>
    </row>
    <row r="169" spans="1:9" s="2" customFormat="1" ht="12.75" customHeight="1" x14ac:dyDescent="0.25">
      <c r="A169" s="13"/>
      <c r="B169" s="14" t="s">
        <v>148</v>
      </c>
      <c r="C169" s="15" t="s">
        <v>149</v>
      </c>
      <c r="D169" s="16">
        <v>1029532328</v>
      </c>
      <c r="E169" s="16">
        <v>-13364609</v>
      </c>
      <c r="F169" s="17">
        <f t="shared" si="61"/>
        <v>1016167719</v>
      </c>
      <c r="G169" s="17">
        <v>514374457</v>
      </c>
      <c r="H169" s="17">
        <v>514374457</v>
      </c>
      <c r="I169" s="16">
        <f t="shared" si="62"/>
        <v>501793262</v>
      </c>
    </row>
    <row r="170" spans="1:9" s="2" customFormat="1" ht="12.75" customHeight="1" x14ac:dyDescent="0.25">
      <c r="A170" s="13"/>
      <c r="B170" s="14" t="s">
        <v>150</v>
      </c>
      <c r="C170" s="15" t="s">
        <v>151</v>
      </c>
      <c r="D170" s="16">
        <v>0</v>
      </c>
      <c r="E170" s="16">
        <v>0</v>
      </c>
      <c r="F170" s="16">
        <v>0</v>
      </c>
      <c r="G170" s="17">
        <v>0</v>
      </c>
      <c r="H170" s="16">
        <v>0</v>
      </c>
      <c r="I170" s="16">
        <v>0</v>
      </c>
    </row>
    <row r="171" spans="1:9" s="2" customFormat="1" ht="12.75" customHeight="1" x14ac:dyDescent="0.25">
      <c r="A171" s="13"/>
      <c r="B171" s="14" t="s">
        <v>152</v>
      </c>
      <c r="C171" s="15" t="s">
        <v>153</v>
      </c>
      <c r="D171" s="16">
        <v>0</v>
      </c>
      <c r="E171" s="16">
        <v>0</v>
      </c>
      <c r="F171" s="16">
        <v>0</v>
      </c>
      <c r="G171" s="17">
        <v>0</v>
      </c>
      <c r="H171" s="16">
        <v>0</v>
      </c>
      <c r="I171" s="16">
        <v>0</v>
      </c>
    </row>
    <row r="172" spans="1:9" s="2" customFormat="1" ht="12.75" customHeight="1" x14ac:dyDescent="0.25">
      <c r="A172" s="13"/>
      <c r="B172" s="14" t="s">
        <v>154</v>
      </c>
      <c r="C172" s="15" t="s">
        <v>155</v>
      </c>
      <c r="D172" s="16">
        <v>0</v>
      </c>
      <c r="E172" s="16">
        <v>0</v>
      </c>
      <c r="F172" s="16">
        <v>0</v>
      </c>
      <c r="G172" s="17">
        <v>0</v>
      </c>
      <c r="H172" s="16">
        <v>0</v>
      </c>
      <c r="I172" s="16">
        <v>0</v>
      </c>
    </row>
    <row r="173" spans="1:9" s="2" customFormat="1" ht="12.75" customHeight="1" x14ac:dyDescent="0.25">
      <c r="A173" s="13"/>
      <c r="B173" s="14" t="s">
        <v>156</v>
      </c>
      <c r="C173" s="15" t="s">
        <v>157</v>
      </c>
      <c r="D173" s="16">
        <v>0</v>
      </c>
      <c r="E173" s="16">
        <v>0</v>
      </c>
      <c r="F173" s="16">
        <v>0</v>
      </c>
      <c r="G173" s="17">
        <v>0</v>
      </c>
      <c r="H173" s="16">
        <v>0</v>
      </c>
      <c r="I173" s="16">
        <v>0</v>
      </c>
    </row>
    <row r="174" spans="1:9" s="2" customFormat="1" ht="25.5" customHeight="1" x14ac:dyDescent="0.25">
      <c r="A174" s="13"/>
      <c r="B174" s="14" t="s">
        <v>158</v>
      </c>
      <c r="C174" s="26" t="s">
        <v>159</v>
      </c>
      <c r="D174" s="16">
        <v>0</v>
      </c>
      <c r="E174" s="16">
        <v>0</v>
      </c>
      <c r="F174" s="16">
        <v>0</v>
      </c>
      <c r="G174" s="16">
        <v>0</v>
      </c>
      <c r="H174" s="16">
        <v>0</v>
      </c>
      <c r="I174" s="16">
        <f t="shared" ref="I174" si="63">F174-G174</f>
        <v>0</v>
      </c>
    </row>
    <row r="175" spans="1:9" s="2" customFormat="1" ht="6" customHeight="1" thickBot="1" x14ac:dyDescent="0.3">
      <c r="A175" s="13"/>
      <c r="B175" s="14"/>
      <c r="C175" s="26"/>
      <c r="D175" s="16"/>
      <c r="E175" s="16"/>
      <c r="F175" s="16"/>
      <c r="G175" s="17"/>
      <c r="H175" s="16"/>
      <c r="I175" s="16"/>
    </row>
    <row r="176" spans="1:9" s="2" customFormat="1" ht="3" customHeight="1" x14ac:dyDescent="0.25">
      <c r="A176" s="34"/>
      <c r="B176" s="35"/>
      <c r="C176" s="36"/>
      <c r="D176" s="37"/>
      <c r="E176" s="37"/>
      <c r="F176" s="37"/>
      <c r="G176" s="38"/>
      <c r="H176" s="37"/>
      <c r="I176" s="37"/>
    </row>
    <row r="177" spans="1:11" s="22" customFormat="1" ht="15.95" customHeight="1" x14ac:dyDescent="0.25">
      <c r="A177" s="39" t="s">
        <v>161</v>
      </c>
      <c r="B177" s="39"/>
      <c r="C177" s="39"/>
      <c r="D177" s="40">
        <f t="shared" ref="D177:I177" si="64">SUM(D10,D93)</f>
        <v>81187899202</v>
      </c>
      <c r="E177" s="40">
        <f t="shared" si="64"/>
        <v>3741258503.8759999</v>
      </c>
      <c r="F177" s="40">
        <f t="shared" si="64"/>
        <v>84929157705.876007</v>
      </c>
      <c r="G177" s="40">
        <f t="shared" si="64"/>
        <v>37219111151</v>
      </c>
      <c r="H177" s="40">
        <f t="shared" si="64"/>
        <v>36470186025</v>
      </c>
      <c r="I177" s="40">
        <f t="shared" si="64"/>
        <v>47710046554.875999</v>
      </c>
      <c r="J177" s="20"/>
      <c r="K177" s="21"/>
    </row>
    <row r="178" spans="1:11" s="2" customFormat="1" ht="12.75" customHeight="1" x14ac:dyDescent="0.25">
      <c r="A178" s="41" t="s">
        <v>162</v>
      </c>
      <c r="B178" s="41"/>
      <c r="C178" s="41"/>
      <c r="D178" s="17"/>
      <c r="E178" s="17"/>
      <c r="F178" s="17"/>
      <c r="G178" s="17"/>
      <c r="H178" s="17"/>
      <c r="I178" s="17"/>
    </row>
    <row r="179" spans="1:11" s="44" customFormat="1" ht="12.75" x14ac:dyDescent="0.25">
      <c r="A179" s="42"/>
      <c r="B179" s="42"/>
      <c r="C179" s="42"/>
      <c r="D179" s="43"/>
      <c r="E179" s="43"/>
      <c r="F179" s="43"/>
      <c r="G179" s="43"/>
      <c r="H179" s="43"/>
      <c r="I179" s="43"/>
    </row>
    <row r="180" spans="1:11" s="48" customFormat="1" ht="12.75" x14ac:dyDescent="0.2">
      <c r="A180" s="45"/>
      <c r="B180" s="45"/>
      <c r="C180" s="46"/>
      <c r="D180" s="47"/>
      <c r="E180" s="47"/>
      <c r="F180" s="47"/>
      <c r="G180" s="47"/>
      <c r="H180" s="47"/>
      <c r="I180" s="47"/>
    </row>
  </sheetData>
  <mergeCells count="31">
    <mergeCell ref="A178:C178"/>
    <mergeCell ref="B136:C136"/>
    <mergeCell ref="B147:C147"/>
    <mergeCell ref="B152:C152"/>
    <mergeCell ref="B162:C162"/>
    <mergeCell ref="B167:C167"/>
    <mergeCell ref="A177:C177"/>
    <mergeCell ref="B84:C84"/>
    <mergeCell ref="A93:C93"/>
    <mergeCell ref="B94:C94"/>
    <mergeCell ref="B103:C103"/>
    <mergeCell ref="B114:C114"/>
    <mergeCell ref="B125:C125"/>
    <mergeCell ref="B31:C31"/>
    <mergeCell ref="B42:C42"/>
    <mergeCell ref="B53:C53"/>
    <mergeCell ref="B64:C64"/>
    <mergeCell ref="B69:C69"/>
    <mergeCell ref="B79:C79"/>
    <mergeCell ref="A7:C8"/>
    <mergeCell ref="D7:H7"/>
    <mergeCell ref="I7:I8"/>
    <mergeCell ref="A10:C10"/>
    <mergeCell ref="B11:C11"/>
    <mergeCell ref="B20:C20"/>
    <mergeCell ref="A1:I1"/>
    <mergeCell ref="A2:I2"/>
    <mergeCell ref="A3:I3"/>
    <mergeCell ref="A4:I4"/>
    <mergeCell ref="A5:I5"/>
    <mergeCell ref="A6:I6"/>
  </mergeCells>
  <pageMargins left="0.70866141732283472" right="0.70866141732283472" top="0.74803149606299213" bottom="0.74803149606299213" header="0.31496062992125984" footer="0.31496062992125984"/>
  <pageSetup scale="5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32 LDF-6a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2023-08-02T20:12:24Z</dcterms:created>
  <dcterms:modified xsi:type="dcterms:W3CDTF">2023-08-02T20:12:25Z</dcterms:modified>
</cp:coreProperties>
</file>