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5CBEFB64-062E-439A-BECB-498B16AD74F6}" xr6:coauthVersionLast="47" xr6:coauthVersionMax="47" xr10:uidLastSave="{00000000-0000-0000-0000-000000000000}"/>
  <bookViews>
    <workbookView xWindow="-120" yWindow="-120" windowWidth="20730" windowHeight="11160" xr2:uid="{76EEE3C4-5215-4EE8-8B82-ACD5A021D32B}"/>
  </bookViews>
  <sheets>
    <sheet name="31 LDF-5" sheetId="1" r:id="rId1"/>
  </sheets>
  <definedNames>
    <definedName name="_xlnm.Print_Area" localSheetId="0">'31 LDF-5'!$A$1:$I$82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I80" i="1" s="1"/>
  <c r="G80" i="1"/>
  <c r="E80" i="1"/>
  <c r="D80" i="1"/>
  <c r="I77" i="1"/>
  <c r="F77" i="1"/>
  <c r="I75" i="1"/>
  <c r="F75" i="1"/>
  <c r="F80" i="1" s="1"/>
  <c r="I70" i="1"/>
  <c r="F70" i="1"/>
  <c r="H69" i="1"/>
  <c r="I69" i="1" s="1"/>
  <c r="G69" i="1"/>
  <c r="E69" i="1"/>
  <c r="D69" i="1"/>
  <c r="F69" i="1" s="1"/>
  <c r="I65" i="1"/>
  <c r="F65" i="1"/>
  <c r="I64" i="1"/>
  <c r="F64" i="1"/>
  <c r="I63" i="1"/>
  <c r="F63" i="1"/>
  <c r="I62" i="1"/>
  <c r="F62" i="1"/>
  <c r="H61" i="1"/>
  <c r="I61" i="1" s="1"/>
  <c r="G61" i="1"/>
  <c r="F61" i="1"/>
  <c r="E61" i="1"/>
  <c r="D61" i="1"/>
  <c r="I60" i="1"/>
  <c r="F60" i="1"/>
  <c r="I59" i="1"/>
  <c r="F59" i="1"/>
  <c r="I58" i="1"/>
  <c r="F58" i="1"/>
  <c r="I57" i="1"/>
  <c r="F57" i="1"/>
  <c r="F56" i="1" s="1"/>
  <c r="H56" i="1"/>
  <c r="I56" i="1" s="1"/>
  <c r="G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F47" i="1" s="1"/>
  <c r="H47" i="1"/>
  <c r="H67" i="1" s="1"/>
  <c r="G47" i="1"/>
  <c r="G67" i="1" s="1"/>
  <c r="E47" i="1"/>
  <c r="E67" i="1" s="1"/>
  <c r="D47" i="1"/>
  <c r="D67" i="1" s="1"/>
  <c r="I40" i="1"/>
  <c r="F40" i="1"/>
  <c r="I39" i="1"/>
  <c r="F39" i="1"/>
  <c r="I38" i="1"/>
  <c r="H38" i="1"/>
  <c r="G38" i="1"/>
  <c r="F38" i="1"/>
  <c r="E38" i="1"/>
  <c r="D38" i="1"/>
  <c r="I37" i="1"/>
  <c r="F37" i="1"/>
  <c r="F36" i="1" s="1"/>
  <c r="I36" i="1"/>
  <c r="H36" i="1"/>
  <c r="G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H29" i="1"/>
  <c r="G29" i="1"/>
  <c r="F29" i="1"/>
  <c r="E29" i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F17" i="1" s="1"/>
  <c r="I17" i="1"/>
  <c r="H17" i="1"/>
  <c r="H42" i="1" s="1"/>
  <c r="G17" i="1"/>
  <c r="G42" i="1" s="1"/>
  <c r="G72" i="1" s="1"/>
  <c r="E17" i="1"/>
  <c r="E42" i="1" s="1"/>
  <c r="E72" i="1" s="1"/>
  <c r="D17" i="1"/>
  <c r="D42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I44" i="1" l="1"/>
  <c r="I42" i="1"/>
  <c r="H72" i="1"/>
  <c r="F42" i="1"/>
  <c r="F72" i="1" s="1"/>
  <c r="I67" i="1"/>
  <c r="D72" i="1"/>
  <c r="F67" i="1"/>
  <c r="I47" i="1"/>
  <c r="I72" i="1" l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<sst xmlns="http://schemas.openxmlformats.org/spreadsheetml/2006/main" count="76" uniqueCount="74">
  <si>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</si>
  <si>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PODER EJECUTIVO</t>
  </si>
  <si>
    <t>ESTADO ANALÍTICO DE INGRESOS DETALLADO CONSOLIDADO</t>
  </si>
  <si>
    <t>DEL 1 DE ENERO AL 30 DE JUNIO DE 2023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</si>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</sst>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"/>
    <numFmt numFmtId="165" formatCode="#\ ###\ ###\ ##0\ ;\(#\ ###\ ###\ ##0\)\ "/>
    <numFmt numFmtId="166" formatCode="#\ ###\ ###\ ###;\(#\ ###\ ###\ ##\)"/>
    <numFmt numFmtId="167" formatCode="_(* #,###,##0.00;_(* \(###,###,##0.00\);_(* &quot;&quot;??_);_(@_)"/>
    <numFmt numFmtId="168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7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 applyAlignment="1">
      <alignment horizontal="left" vertical="top"/>
    </xf>
    <xf numFmtId="164" fontId="8" fillId="0" borderId="0" xfId="1" applyNumberFormat="1" applyFont="1" applyAlignment="1">
      <alignment horizontal="center" vertical="top"/>
    </xf>
    <xf numFmtId="164" fontId="8" fillId="0" borderId="0" xfId="1" applyNumberFormat="1" applyFont="1" applyAlignment="1">
      <alignment horizontal="right" vertical="top"/>
    </xf>
    <xf numFmtId="0" fontId="8" fillId="0" borderId="0" xfId="1" applyFont="1" applyAlignment="1">
      <alignment vertical="top"/>
    </xf>
    <xf numFmtId="0" fontId="7" fillId="0" borderId="0" xfId="1" applyFont="1" applyAlignment="1">
      <alignment horizontal="justify" vertical="top"/>
    </xf>
    <xf numFmtId="165" fontId="6" fillId="0" borderId="0" xfId="2" applyNumberFormat="1" applyFont="1" applyAlignment="1">
      <alignment horizontal="right" vertical="top"/>
    </xf>
    <xf numFmtId="164" fontId="9" fillId="0" borderId="0" xfId="2" applyNumberFormat="1" applyFont="1" applyAlignment="1">
      <alignment horizontal="right" vertical="top"/>
    </xf>
    <xf numFmtId="0" fontId="0" fillId="0" borderId="0" xfId="0" applyAlignment="1">
      <alignment horizontal="justify" vertical="top"/>
    </xf>
    <xf numFmtId="0" fontId="8" fillId="0" borderId="0" xfId="1" applyFont="1" applyAlignment="1">
      <alignment horizontal="justify" vertical="top"/>
    </xf>
    <xf numFmtId="165" fontId="3" fillId="0" borderId="0" xfId="2" applyNumberFormat="1" applyFont="1" applyAlignment="1">
      <alignment horizontal="right" vertical="top"/>
    </xf>
    <xf numFmtId="0" fontId="8" fillId="0" borderId="0" xfId="1" applyFont="1" applyAlignment="1">
      <alignment horizontal="justify" vertical="top" wrapText="1"/>
    </xf>
    <xf numFmtId="164" fontId="6" fillId="0" borderId="0" xfId="2" applyNumberFormat="1" applyFont="1" applyAlignment="1">
      <alignment horizontal="right" vertical="top"/>
    </xf>
    <xf numFmtId="164" fontId="3" fillId="0" borderId="0" xfId="2" applyNumberFormat="1" applyFont="1" applyAlignment="1">
      <alignment horizontal="right" vertical="top"/>
    </xf>
    <xf numFmtId="166" fontId="3" fillId="0" borderId="0" xfId="2" applyNumberFormat="1" applyFont="1" applyAlignment="1">
      <alignment horizontal="right" vertical="top"/>
    </xf>
    <xf numFmtId="0" fontId="7" fillId="4" borderId="0" xfId="1" applyFont="1" applyFill="1" applyAlignment="1">
      <alignment horizontal="left" vertical="center"/>
    </xf>
    <xf numFmtId="166" fontId="6" fillId="4" borderId="0" xfId="2" applyNumberFormat="1" applyFont="1" applyFill="1" applyAlignment="1">
      <alignment horizontal="right" vertical="center"/>
    </xf>
    <xf numFmtId="165" fontId="6" fillId="4" borderId="0" xfId="2" applyNumberFormat="1" applyFont="1" applyFill="1" applyAlignment="1">
      <alignment horizontal="right" vertical="center"/>
    </xf>
    <xf numFmtId="164" fontId="6" fillId="4" borderId="0" xfId="2" applyNumberFormat="1" applyFont="1" applyFill="1" applyAlignment="1">
      <alignment horizontal="right" vertical="center"/>
    </xf>
    <xf numFmtId="167" fontId="8" fillId="0" borderId="0" xfId="1" applyNumberFormat="1" applyFont="1" applyAlignment="1">
      <alignment horizontal="center" vertical="top"/>
    </xf>
    <xf numFmtId="167" fontId="8" fillId="0" borderId="0" xfId="1" applyNumberFormat="1" applyFont="1" applyAlignment="1">
      <alignment horizontal="right" vertical="top"/>
    </xf>
    <xf numFmtId="166" fontId="8" fillId="0" borderId="0" xfId="1" applyNumberFormat="1" applyFont="1" applyAlignment="1">
      <alignment vertical="top"/>
    </xf>
    <xf numFmtId="0" fontId="7" fillId="5" borderId="0" xfId="1" applyFont="1" applyFill="1" applyAlignment="1">
      <alignment horizontal="left" vertical="top"/>
    </xf>
    <xf numFmtId="167" fontId="4" fillId="2" borderId="0" xfId="1" applyNumberFormat="1" applyFont="1" applyFill="1" applyAlignment="1">
      <alignment horizontal="center" vertical="top"/>
    </xf>
    <xf numFmtId="167" fontId="4" fillId="2" borderId="0" xfId="1" applyNumberFormat="1" applyFont="1" applyFill="1" applyAlignment="1">
      <alignment horizontal="right" vertical="top"/>
    </xf>
    <xf numFmtId="165" fontId="8" fillId="0" borderId="0" xfId="1" applyNumberFormat="1" applyFont="1" applyAlignment="1">
      <alignment horizontal="center" vertical="top"/>
    </xf>
    <xf numFmtId="165" fontId="8" fillId="0" borderId="0" xfId="1" applyNumberFormat="1" applyFont="1" applyAlignment="1">
      <alignment horizontal="right" vertical="top"/>
    </xf>
    <xf numFmtId="168" fontId="8" fillId="0" borderId="0" xfId="1" applyNumberFormat="1" applyFont="1" applyAlignment="1">
      <alignment vertical="top"/>
    </xf>
    <xf numFmtId="0" fontId="7" fillId="0" borderId="0" xfId="1" applyFont="1" applyAlignment="1">
      <alignment vertical="top"/>
    </xf>
    <xf numFmtId="165" fontId="3" fillId="0" borderId="0" xfId="2" applyNumberFormat="1" applyFont="1" applyAlignment="1">
      <alignment vertical="top"/>
    </xf>
    <xf numFmtId="165" fontId="6" fillId="0" borderId="0" xfId="2" applyNumberFormat="1" applyFont="1" applyAlignment="1">
      <alignment vertical="top"/>
    </xf>
    <xf numFmtId="0" fontId="7" fillId="0" borderId="0" xfId="1" applyFont="1" applyAlignment="1">
      <alignment horizontal="justify" vertical="top" wrapText="1"/>
    </xf>
    <xf numFmtId="0" fontId="8" fillId="0" borderId="0" xfId="1" applyFont="1" applyAlignment="1">
      <alignment horizontal="left" vertical="top"/>
    </xf>
    <xf numFmtId="0" fontId="7" fillId="6" borderId="0" xfId="1" applyFont="1" applyFill="1" applyAlignment="1">
      <alignment horizontal="left" vertical="center"/>
    </xf>
    <xf numFmtId="166" fontId="6" fillId="6" borderId="0" xfId="2" applyNumberFormat="1" applyFont="1" applyFill="1" applyAlignment="1">
      <alignment horizontal="right" vertical="center"/>
    </xf>
    <xf numFmtId="165" fontId="6" fillId="6" borderId="0" xfId="2" applyNumberFormat="1" applyFont="1" applyFill="1" applyAlignment="1">
      <alignment horizontal="right" vertical="center"/>
    </xf>
    <xf numFmtId="164" fontId="6" fillId="6" borderId="0" xfId="2" applyNumberFormat="1" applyFont="1" applyFill="1" applyAlignment="1">
      <alignment horizontal="right" vertical="center"/>
    </xf>
    <xf numFmtId="0" fontId="8" fillId="0" borderId="0" xfId="1" applyFont="1" applyAlignment="1">
      <alignment horizontal="justify" vertical="top" wrapText="1"/>
    </xf>
    <xf numFmtId="0" fontId="3" fillId="0" borderId="0" xfId="2" applyFont="1" applyAlignment="1">
      <alignment horizontal="right" vertical="top"/>
    </xf>
    <xf numFmtId="0" fontId="6" fillId="0" borderId="0" xfId="2" applyFont="1" applyAlignment="1">
      <alignment horizontal="right" vertical="top"/>
    </xf>
    <xf numFmtId="0" fontId="8" fillId="0" borderId="7" xfId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horizontal="center" vertical="center"/>
    </xf>
    <xf numFmtId="165" fontId="8" fillId="0" borderId="7" xfId="1" applyNumberFormat="1" applyFont="1" applyBorder="1" applyAlignment="1">
      <alignment horizontal="right" vertical="center"/>
    </xf>
    <xf numFmtId="0" fontId="8" fillId="0" borderId="0" xfId="1" applyFont="1"/>
    <xf numFmtId="0" fontId="10" fillId="0" borderId="8" xfId="2" applyFont="1" applyBorder="1" applyAlignment="1">
      <alignment horizontal="left" vertical="top" wrapText="1"/>
    </xf>
    <xf numFmtId="0" fontId="8" fillId="0" borderId="0" xfId="1" applyFont="1" applyAlignment="1">
      <alignment vertical="center"/>
    </xf>
    <xf numFmtId="165" fontId="8" fillId="0" borderId="0" xfId="1" applyNumberFormat="1" applyFont="1" applyAlignment="1">
      <alignment vertical="center"/>
    </xf>
    <xf numFmtId="165" fontId="8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left"/>
    </xf>
    <xf numFmtId="167" fontId="3" fillId="0" borderId="0" xfId="1" applyNumberFormat="1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167" fontId="6" fillId="0" borderId="0" xfId="1" applyNumberFormat="1" applyFont="1"/>
    <xf numFmtId="165" fontId="6" fillId="0" borderId="0" xfId="1" applyNumberFormat="1" applyFont="1"/>
  </cellXfs>
  <cellStyles count="3">
    <cellStyle name="Normal" xfId="0" builtinId="0"/>
    <cellStyle name="Normal 18" xfId="1" xr:uid="{B7B47F3D-FF82-47E8-8432-8306DAAFE469}"/>
    <cellStyle name="Normal 2 2" xfId="2" xr:uid="{A82F2896-87FE-40ED-87EE-9C5FBE5DE1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32C29DB-F2D1-448E-944A-70E3E4CDE9EC}"/>
            </a:ext>
          </a:extLst>
        </xdr:cNvPr>
        <xdr:cNvSpPr txBox="1"/>
      </xdr:nvSpPr>
      <xdr:spPr>
        <a:xfrm>
          <a:off x="9944100" y="514350"/>
          <a:ext cx="12096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33248-8083-4AC4-810D-7ECD7E5ADF90}">
  <sheetPr>
    <pageSetUpPr fitToPage="1"/>
  </sheetPr>
  <dimension ref="A1:N104"/>
  <sheetViews>
    <sheetView showGridLines="0" tabSelected="1" zoomScaleNormal="100" workbookViewId="0">
      <selection activeCell="D14" sqref="D14"/>
    </sheetView>
  </sheetViews>
  <sheetFormatPr baseColWidth="10" defaultRowHeight="15" x14ac:dyDescent="0.25"/>
  <cols>
    <col min="1" max="2" width="2.7109375" style="2" customWidth="1"/>
    <col min="3" max="3" width="64.42578125" style="2" customWidth="1"/>
    <col min="4" max="4" width="15.7109375" style="2" customWidth="1"/>
    <col min="5" max="5" width="16.5703125" style="2" customWidth="1"/>
    <col min="6" max="6" width="16.7109375" style="2" customWidth="1"/>
    <col min="7" max="7" width="15.7109375" style="2" customWidth="1"/>
    <col min="8" max="8" width="16" style="2" customWidth="1"/>
    <col min="9" max="9" width="16.7109375" style="2" customWidth="1"/>
    <col min="10" max="10" width="11.42578125" style="2"/>
  </cols>
  <sheetData>
    <row r="1" spans="1:11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1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11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11" s="2" customFormat="1" ht="5.25" customHeight="1" x14ac:dyDescent="0.2">
      <c r="A8" s="12"/>
      <c r="B8" s="12"/>
      <c r="C8" s="12"/>
      <c r="D8" s="12"/>
      <c r="E8" s="12"/>
      <c r="F8" s="12"/>
    </row>
    <row r="9" spans="1:11" s="16" customFormat="1" ht="12.95" customHeight="1" x14ac:dyDescent="0.25">
      <c r="A9" s="13" t="s">
        <v>13</v>
      </c>
      <c r="B9" s="13"/>
      <c r="C9" s="13"/>
      <c r="D9" s="14"/>
      <c r="E9" s="14"/>
      <c r="F9" s="14"/>
      <c r="G9" s="15"/>
      <c r="H9" s="15"/>
      <c r="I9" s="15"/>
    </row>
    <row r="10" spans="1:11" s="16" customFormat="1" ht="12.95" customHeight="1" x14ac:dyDescent="0.25">
      <c r="B10" s="17" t="s">
        <v>14</v>
      </c>
      <c r="C10" s="17"/>
      <c r="D10" s="18">
        <v>1702562465</v>
      </c>
      <c r="E10" s="18">
        <v>209109007</v>
      </c>
      <c r="F10" s="18">
        <f>D10+E10</f>
        <v>1911671472</v>
      </c>
      <c r="G10" s="18">
        <v>1155435519</v>
      </c>
      <c r="H10" s="18">
        <v>1155435519</v>
      </c>
      <c r="I10" s="18">
        <f>SUM(H10-D10)</f>
        <v>-547126946</v>
      </c>
      <c r="K10" s="19"/>
    </row>
    <row r="11" spans="1:11" s="16" customFormat="1" ht="12.95" customHeight="1" x14ac:dyDescent="0.25">
      <c r="B11" s="17" t="s">
        <v>15</v>
      </c>
      <c r="C11" s="20"/>
      <c r="D11" s="18">
        <v>1728858660</v>
      </c>
      <c r="E11" s="18">
        <v>11254124</v>
      </c>
      <c r="F11" s="18">
        <f t="shared" ref="F11:F16" si="0">D11+E11</f>
        <v>1740112784</v>
      </c>
      <c r="G11" s="18">
        <v>875683454</v>
      </c>
      <c r="H11" s="18">
        <v>875683454</v>
      </c>
      <c r="I11" s="18">
        <f t="shared" ref="I11:I40" si="1">SUM(H11-D11)</f>
        <v>-853175206</v>
      </c>
      <c r="K11" s="19"/>
    </row>
    <row r="12" spans="1:11" s="16" customFormat="1" ht="12.95" customHeight="1" x14ac:dyDescent="0.25">
      <c r="B12" s="17" t="s">
        <v>16</v>
      </c>
      <c r="C12" s="20"/>
      <c r="D12" s="18">
        <v>0</v>
      </c>
      <c r="E12" s="18">
        <v>0</v>
      </c>
      <c r="F12" s="18">
        <f t="shared" si="0"/>
        <v>0</v>
      </c>
      <c r="G12" s="18">
        <v>0</v>
      </c>
      <c r="H12" s="18">
        <v>0</v>
      </c>
      <c r="I12" s="18">
        <f t="shared" si="1"/>
        <v>0</v>
      </c>
      <c r="K12" s="19"/>
    </row>
    <row r="13" spans="1:11" s="16" customFormat="1" ht="12.95" customHeight="1" x14ac:dyDescent="0.25">
      <c r="B13" s="17" t="s">
        <v>17</v>
      </c>
      <c r="C13" s="20"/>
      <c r="D13" s="18">
        <v>1506859576</v>
      </c>
      <c r="E13" s="18">
        <v>178881925</v>
      </c>
      <c r="F13" s="18">
        <f t="shared" si="0"/>
        <v>1685741501</v>
      </c>
      <c r="G13" s="18">
        <v>1171452324</v>
      </c>
      <c r="H13" s="18">
        <v>1171452324</v>
      </c>
      <c r="I13" s="18">
        <f t="shared" si="1"/>
        <v>-335407252</v>
      </c>
      <c r="K13" s="19"/>
    </row>
    <row r="14" spans="1:11" s="16" customFormat="1" ht="12.95" customHeight="1" x14ac:dyDescent="0.25">
      <c r="B14" s="17" t="s">
        <v>18</v>
      </c>
      <c r="C14" s="20"/>
      <c r="D14" s="18">
        <v>135754000</v>
      </c>
      <c r="E14" s="18">
        <v>536770126</v>
      </c>
      <c r="F14" s="18">
        <f t="shared" si="0"/>
        <v>672524126</v>
      </c>
      <c r="G14" s="18">
        <v>604602126</v>
      </c>
      <c r="H14" s="18">
        <v>604602126</v>
      </c>
      <c r="I14" s="18">
        <f t="shared" si="1"/>
        <v>468848126</v>
      </c>
      <c r="K14" s="19"/>
    </row>
    <row r="15" spans="1:11" s="16" customFormat="1" ht="12.95" customHeight="1" x14ac:dyDescent="0.25">
      <c r="B15" s="17" t="s">
        <v>19</v>
      </c>
      <c r="C15" s="20"/>
      <c r="D15" s="18">
        <v>1009319199</v>
      </c>
      <c r="E15" s="18">
        <v>120651799</v>
      </c>
      <c r="F15" s="18">
        <f t="shared" si="0"/>
        <v>1129970998</v>
      </c>
      <c r="G15" s="18">
        <v>211598582</v>
      </c>
      <c r="H15" s="18">
        <v>211598582</v>
      </c>
      <c r="I15" s="18">
        <f t="shared" si="1"/>
        <v>-797720617</v>
      </c>
      <c r="K15" s="19"/>
    </row>
    <row r="16" spans="1:11" s="16" customFormat="1" ht="12.95" customHeight="1" x14ac:dyDescent="0.25">
      <c r="B16" s="17" t="s">
        <v>20</v>
      </c>
      <c r="C16" s="20"/>
      <c r="D16" s="18">
        <v>99078124</v>
      </c>
      <c r="E16" s="18">
        <v>47575028</v>
      </c>
      <c r="F16" s="18">
        <f t="shared" si="0"/>
        <v>146653152</v>
      </c>
      <c r="G16" s="18">
        <v>79783222</v>
      </c>
      <c r="H16" s="18">
        <v>79783222</v>
      </c>
      <c r="I16" s="18">
        <f t="shared" si="1"/>
        <v>-19294902</v>
      </c>
      <c r="K16" s="19"/>
    </row>
    <row r="17" spans="2:11" s="16" customFormat="1" ht="12.95" customHeight="1" x14ac:dyDescent="0.25">
      <c r="B17" s="17" t="s">
        <v>21</v>
      </c>
      <c r="C17" s="20"/>
      <c r="D17" s="18">
        <f>SUM(D18:D28)</f>
        <v>41567049770</v>
      </c>
      <c r="E17" s="18">
        <f>SUM(E18:E28)</f>
        <v>-1512321454</v>
      </c>
      <c r="F17" s="18">
        <f>SUM(F18:F28)</f>
        <v>40054728316</v>
      </c>
      <c r="G17" s="18">
        <f t="shared" ref="G17:H17" si="2">SUM(G18:G28)</f>
        <v>22787190515</v>
      </c>
      <c r="H17" s="18">
        <f t="shared" si="2"/>
        <v>22787190515</v>
      </c>
      <c r="I17" s="18">
        <f t="shared" si="1"/>
        <v>-18779859255</v>
      </c>
      <c r="K17" s="19"/>
    </row>
    <row r="18" spans="2:11" s="16" customFormat="1" ht="12.95" customHeight="1" x14ac:dyDescent="0.25">
      <c r="C18" s="21" t="s">
        <v>22</v>
      </c>
      <c r="D18" s="22">
        <v>35188473840</v>
      </c>
      <c r="E18" s="22">
        <v>-1581044869</v>
      </c>
      <c r="F18" s="22">
        <f>D18+E18</f>
        <v>33607428971</v>
      </c>
      <c r="G18" s="22">
        <v>19357732450</v>
      </c>
      <c r="H18" s="22">
        <v>19357732450</v>
      </c>
      <c r="I18" s="22">
        <f t="shared" si="1"/>
        <v>-15830741390</v>
      </c>
      <c r="K18" s="19"/>
    </row>
    <row r="19" spans="2:11" s="16" customFormat="1" ht="12.95" customHeight="1" x14ac:dyDescent="0.25">
      <c r="C19" s="21" t="s">
        <v>23</v>
      </c>
      <c r="D19" s="22">
        <v>1097717108</v>
      </c>
      <c r="E19" s="22">
        <v>87585320</v>
      </c>
      <c r="F19" s="22">
        <f t="shared" ref="F19:F28" si="3">D19+E19</f>
        <v>1185302428</v>
      </c>
      <c r="G19" s="22">
        <v>661679379</v>
      </c>
      <c r="H19" s="22">
        <v>661679379</v>
      </c>
      <c r="I19" s="22">
        <f t="shared" si="1"/>
        <v>-436037729</v>
      </c>
      <c r="K19" s="19"/>
    </row>
    <row r="20" spans="2:11" s="16" customFormat="1" ht="12.95" customHeight="1" x14ac:dyDescent="0.25">
      <c r="C20" s="21" t="s">
        <v>24</v>
      </c>
      <c r="D20" s="22">
        <v>1405183803</v>
      </c>
      <c r="E20" s="22">
        <v>-13536345</v>
      </c>
      <c r="F20" s="22">
        <f t="shared" si="3"/>
        <v>1391647458</v>
      </c>
      <c r="G20" s="22">
        <v>732482539</v>
      </c>
      <c r="H20" s="22">
        <v>732482539</v>
      </c>
      <c r="I20" s="22">
        <f t="shared" si="1"/>
        <v>-672701264</v>
      </c>
      <c r="K20" s="19"/>
    </row>
    <row r="21" spans="2:11" s="16" customFormat="1" ht="12.95" customHeight="1" x14ac:dyDescent="0.25">
      <c r="C21" s="21" t="s">
        <v>25</v>
      </c>
      <c r="D21" s="22">
        <v>877566333</v>
      </c>
      <c r="E21" s="22">
        <v>-52716934</v>
      </c>
      <c r="F21" s="22">
        <f t="shared" si="3"/>
        <v>824849399</v>
      </c>
      <c r="G21" s="22">
        <v>380961417</v>
      </c>
      <c r="H21" s="22">
        <v>380961417</v>
      </c>
      <c r="I21" s="22">
        <f t="shared" si="1"/>
        <v>-496604916</v>
      </c>
      <c r="K21" s="19"/>
    </row>
    <row r="22" spans="2:11" s="16" customFormat="1" ht="12.95" customHeight="1" x14ac:dyDescent="0.25">
      <c r="C22" s="21" t="s">
        <v>26</v>
      </c>
      <c r="D22" s="22">
        <v>128131497</v>
      </c>
      <c r="E22" s="22">
        <v>-7913635</v>
      </c>
      <c r="F22" s="22">
        <f t="shared" si="3"/>
        <v>120217862</v>
      </c>
      <c r="G22" s="22">
        <v>62185748</v>
      </c>
      <c r="H22" s="22">
        <v>62185748</v>
      </c>
      <c r="I22" s="22">
        <f t="shared" si="1"/>
        <v>-65945749</v>
      </c>
      <c r="K22" s="19"/>
    </row>
    <row r="23" spans="2:11" s="16" customFormat="1" ht="12.95" customHeight="1" x14ac:dyDescent="0.25">
      <c r="C23" s="21" t="s">
        <v>27</v>
      </c>
      <c r="D23" s="22">
        <v>286609580</v>
      </c>
      <c r="E23" s="22">
        <v>-41695395</v>
      </c>
      <c r="F23" s="22">
        <f t="shared" si="3"/>
        <v>244914185</v>
      </c>
      <c r="G23" s="22">
        <v>113555236</v>
      </c>
      <c r="H23" s="22">
        <v>113555236</v>
      </c>
      <c r="I23" s="22">
        <f t="shared" si="1"/>
        <v>-173054344</v>
      </c>
      <c r="K23" s="19"/>
    </row>
    <row r="24" spans="2:11" s="16" customFormat="1" ht="12.95" customHeight="1" x14ac:dyDescent="0.25">
      <c r="C24" s="21" t="s">
        <v>28</v>
      </c>
      <c r="D24" s="22">
        <v>0</v>
      </c>
      <c r="E24" s="22">
        <v>0</v>
      </c>
      <c r="F24" s="22">
        <f t="shared" si="3"/>
        <v>0</v>
      </c>
      <c r="G24" s="22">
        <v>0</v>
      </c>
      <c r="H24" s="22">
        <v>0</v>
      </c>
      <c r="I24" s="22">
        <f t="shared" si="1"/>
        <v>0</v>
      </c>
      <c r="K24" s="19"/>
    </row>
    <row r="25" spans="2:11" s="16" customFormat="1" ht="12.95" customHeight="1" x14ac:dyDescent="0.25">
      <c r="C25" s="21" t="s">
        <v>29</v>
      </c>
      <c r="D25" s="22">
        <v>0</v>
      </c>
      <c r="E25" s="22">
        <v>0</v>
      </c>
      <c r="F25" s="22">
        <f t="shared" si="3"/>
        <v>0</v>
      </c>
      <c r="G25" s="22">
        <v>0</v>
      </c>
      <c r="H25" s="22">
        <v>0</v>
      </c>
      <c r="I25" s="22">
        <f t="shared" si="1"/>
        <v>0</v>
      </c>
      <c r="K25" s="19"/>
    </row>
    <row r="26" spans="2:11" s="16" customFormat="1" ht="12.95" customHeight="1" x14ac:dyDescent="0.25">
      <c r="C26" s="21" t="s">
        <v>30</v>
      </c>
      <c r="D26" s="22">
        <v>474451894</v>
      </c>
      <c r="E26" s="22">
        <v>63968459</v>
      </c>
      <c r="F26" s="22">
        <f t="shared" si="3"/>
        <v>538420353</v>
      </c>
      <c r="G26" s="22">
        <v>314997468</v>
      </c>
      <c r="H26" s="22">
        <v>314997468</v>
      </c>
      <c r="I26" s="22">
        <f t="shared" si="1"/>
        <v>-159454426</v>
      </c>
      <c r="K26" s="19"/>
    </row>
    <row r="27" spans="2:11" s="16" customFormat="1" ht="12.95" customHeight="1" x14ac:dyDescent="0.25">
      <c r="C27" s="21" t="s">
        <v>31</v>
      </c>
      <c r="D27" s="22">
        <v>2108915715</v>
      </c>
      <c r="E27" s="22">
        <v>33031945</v>
      </c>
      <c r="F27" s="22">
        <f t="shared" si="3"/>
        <v>2141947660</v>
      </c>
      <c r="G27" s="22">
        <v>1163596278</v>
      </c>
      <c r="H27" s="22">
        <v>1163596278</v>
      </c>
      <c r="I27" s="22">
        <f t="shared" si="1"/>
        <v>-945319437</v>
      </c>
      <c r="K27" s="19"/>
    </row>
    <row r="28" spans="2:11" s="16" customFormat="1" ht="12.75" customHeight="1" x14ac:dyDescent="0.25">
      <c r="C28" s="23" t="s">
        <v>32</v>
      </c>
      <c r="D28" s="22">
        <v>0</v>
      </c>
      <c r="E28" s="22">
        <v>0</v>
      </c>
      <c r="F28" s="22">
        <f t="shared" si="3"/>
        <v>0</v>
      </c>
      <c r="G28" s="22">
        <v>0</v>
      </c>
      <c r="H28" s="22">
        <v>0</v>
      </c>
      <c r="I28" s="22">
        <f t="shared" si="1"/>
        <v>0</v>
      </c>
      <c r="K28" s="19"/>
    </row>
    <row r="29" spans="2:11" s="16" customFormat="1" ht="12.95" customHeight="1" x14ac:dyDescent="0.25">
      <c r="B29" s="17" t="s">
        <v>33</v>
      </c>
      <c r="C29" s="20"/>
      <c r="D29" s="18">
        <f>SUM(D30:D34)</f>
        <v>480610390</v>
      </c>
      <c r="E29" s="18">
        <f>SUM(E30:E34)</f>
        <v>2532367547</v>
      </c>
      <c r="F29" s="18">
        <f>SUM(F30:F34)</f>
        <v>3012977937</v>
      </c>
      <c r="G29" s="18">
        <f t="shared" ref="G29:H29" si="4">SUM(G30:G34)</f>
        <v>2769795000</v>
      </c>
      <c r="H29" s="18">
        <f t="shared" si="4"/>
        <v>2769795000</v>
      </c>
      <c r="I29" s="18">
        <f t="shared" si="1"/>
        <v>2289184610</v>
      </c>
      <c r="K29" s="19"/>
    </row>
    <row r="30" spans="2:11" s="16" customFormat="1" ht="12.95" customHeight="1" x14ac:dyDescent="0.25">
      <c r="C30" s="21" t="s">
        <v>34</v>
      </c>
      <c r="D30" s="22">
        <v>0</v>
      </c>
      <c r="E30" s="22">
        <v>0</v>
      </c>
      <c r="F30" s="22">
        <f t="shared" ref="F30:F40" si="5">D30+E30</f>
        <v>0</v>
      </c>
      <c r="G30" s="22">
        <v>0</v>
      </c>
      <c r="H30" s="22">
        <v>0</v>
      </c>
      <c r="I30" s="22">
        <f t="shared" si="1"/>
        <v>0</v>
      </c>
      <c r="K30" s="19"/>
    </row>
    <row r="31" spans="2:11" s="16" customFormat="1" ht="12.95" customHeight="1" x14ac:dyDescent="0.25">
      <c r="C31" s="21" t="s">
        <v>35</v>
      </c>
      <c r="D31" s="22">
        <v>50656852</v>
      </c>
      <c r="E31" s="22">
        <v>0</v>
      </c>
      <c r="F31" s="22">
        <f t="shared" si="5"/>
        <v>50656852</v>
      </c>
      <c r="G31" s="22">
        <v>25328424</v>
      </c>
      <c r="H31" s="22">
        <v>25328424</v>
      </c>
      <c r="I31" s="22">
        <f t="shared" si="1"/>
        <v>-25328428</v>
      </c>
      <c r="K31" s="19"/>
    </row>
    <row r="32" spans="2:11" s="16" customFormat="1" ht="12.95" customHeight="1" x14ac:dyDescent="0.25">
      <c r="C32" s="21" t="s">
        <v>36</v>
      </c>
      <c r="D32" s="22">
        <v>233214550</v>
      </c>
      <c r="E32" s="22">
        <v>33402127</v>
      </c>
      <c r="F32" s="22">
        <f t="shared" si="5"/>
        <v>266616677</v>
      </c>
      <c r="G32" s="22">
        <v>153277772</v>
      </c>
      <c r="H32" s="22">
        <v>153277772</v>
      </c>
      <c r="I32" s="22">
        <f t="shared" si="1"/>
        <v>-79936778</v>
      </c>
      <c r="K32" s="19"/>
    </row>
    <row r="33" spans="1:14" s="16" customFormat="1" ht="12.95" customHeight="1" x14ac:dyDescent="0.25">
      <c r="C33" s="21" t="s">
        <v>37</v>
      </c>
      <c r="D33" s="22">
        <v>24415813</v>
      </c>
      <c r="E33" s="22">
        <v>-406708</v>
      </c>
      <c r="F33" s="22">
        <f t="shared" si="5"/>
        <v>24009105</v>
      </c>
      <c r="G33" s="22">
        <v>12007674</v>
      </c>
      <c r="H33" s="22">
        <v>12007674</v>
      </c>
      <c r="I33" s="22">
        <f t="shared" si="1"/>
        <v>-12408139</v>
      </c>
      <c r="K33" s="19"/>
    </row>
    <row r="34" spans="1:14" s="16" customFormat="1" ht="12.95" customHeight="1" x14ac:dyDescent="0.25">
      <c r="C34" s="21" t="s">
        <v>38</v>
      </c>
      <c r="D34" s="22">
        <v>172323175</v>
      </c>
      <c r="E34" s="22">
        <v>2499372128</v>
      </c>
      <c r="F34" s="22">
        <f t="shared" si="5"/>
        <v>2671695303</v>
      </c>
      <c r="G34" s="22">
        <v>2579181130</v>
      </c>
      <c r="H34" s="22">
        <v>2579181130</v>
      </c>
      <c r="I34" s="22">
        <f t="shared" si="1"/>
        <v>2406857955</v>
      </c>
      <c r="K34" s="19"/>
    </row>
    <row r="35" spans="1:14" s="16" customFormat="1" ht="12.95" customHeight="1" x14ac:dyDescent="0.25">
      <c r="B35" s="17" t="s">
        <v>39</v>
      </c>
      <c r="C35" s="20"/>
      <c r="D35" s="18">
        <v>0</v>
      </c>
      <c r="E35" s="18">
        <v>0</v>
      </c>
      <c r="F35" s="24">
        <f t="shared" si="5"/>
        <v>0</v>
      </c>
      <c r="G35" s="18">
        <v>0</v>
      </c>
      <c r="H35" s="18">
        <v>0</v>
      </c>
      <c r="I35" s="18">
        <f t="shared" si="1"/>
        <v>0</v>
      </c>
      <c r="K35" s="19"/>
    </row>
    <row r="36" spans="1:14" s="16" customFormat="1" ht="12.95" customHeight="1" x14ac:dyDescent="0.25">
      <c r="B36" s="17" t="s">
        <v>40</v>
      </c>
      <c r="C36" s="20"/>
      <c r="D36" s="18">
        <f>SUM(D37)</f>
        <v>0</v>
      </c>
      <c r="E36" s="18">
        <f t="shared" ref="E36:H36" si="6">SUM(E37)</f>
        <v>0</v>
      </c>
      <c r="F36" s="18">
        <f t="shared" si="6"/>
        <v>0</v>
      </c>
      <c r="G36" s="18">
        <f t="shared" si="6"/>
        <v>0</v>
      </c>
      <c r="H36" s="18">
        <f t="shared" si="6"/>
        <v>0</v>
      </c>
      <c r="I36" s="18">
        <f t="shared" si="1"/>
        <v>0</v>
      </c>
      <c r="K36" s="19"/>
    </row>
    <row r="37" spans="1:14" s="16" customFormat="1" ht="12.95" customHeight="1" x14ac:dyDescent="0.25">
      <c r="C37" s="21" t="s">
        <v>41</v>
      </c>
      <c r="D37" s="25">
        <v>0</v>
      </c>
      <c r="E37" s="25">
        <v>0</v>
      </c>
      <c r="F37" s="25">
        <f t="shared" si="5"/>
        <v>0</v>
      </c>
      <c r="G37" s="25">
        <v>0</v>
      </c>
      <c r="H37" s="25">
        <v>0</v>
      </c>
      <c r="I37" s="22">
        <f t="shared" si="1"/>
        <v>0</v>
      </c>
      <c r="K37" s="19"/>
    </row>
    <row r="38" spans="1:14" s="16" customFormat="1" ht="12.95" customHeight="1" x14ac:dyDescent="0.25">
      <c r="B38" s="17" t="s">
        <v>42</v>
      </c>
      <c r="C38" s="20"/>
      <c r="D38" s="24">
        <f>SUM(D39:D40)</f>
        <v>0</v>
      </c>
      <c r="E38" s="24">
        <f t="shared" ref="E38:H38" si="7">SUM(E39:E40)</f>
        <v>0</v>
      </c>
      <c r="F38" s="24">
        <f t="shared" si="7"/>
        <v>0</v>
      </c>
      <c r="G38" s="24">
        <f t="shared" si="7"/>
        <v>0</v>
      </c>
      <c r="H38" s="24">
        <f t="shared" si="7"/>
        <v>0</v>
      </c>
      <c r="I38" s="24">
        <f t="shared" si="1"/>
        <v>0</v>
      </c>
      <c r="K38" s="19"/>
    </row>
    <row r="39" spans="1:14" s="16" customFormat="1" ht="12.95" customHeight="1" x14ac:dyDescent="0.25">
      <c r="C39" s="21" t="s">
        <v>43</v>
      </c>
      <c r="D39" s="25">
        <v>0</v>
      </c>
      <c r="E39" s="25">
        <v>0</v>
      </c>
      <c r="F39" s="25">
        <f t="shared" si="5"/>
        <v>0</v>
      </c>
      <c r="G39" s="25">
        <v>0</v>
      </c>
      <c r="H39" s="25">
        <v>0</v>
      </c>
      <c r="I39" s="25">
        <f t="shared" si="1"/>
        <v>0</v>
      </c>
      <c r="K39" s="19"/>
    </row>
    <row r="40" spans="1:14" s="16" customFormat="1" ht="12.95" customHeight="1" x14ac:dyDescent="0.25">
      <c r="C40" s="21" t="s">
        <v>44</v>
      </c>
      <c r="D40" s="25">
        <v>0</v>
      </c>
      <c r="E40" s="25">
        <v>0</v>
      </c>
      <c r="F40" s="25">
        <f t="shared" si="5"/>
        <v>0</v>
      </c>
      <c r="G40" s="25">
        <v>0</v>
      </c>
      <c r="H40" s="25">
        <v>0</v>
      </c>
      <c r="I40" s="25">
        <f t="shared" si="1"/>
        <v>0</v>
      </c>
      <c r="K40" s="19"/>
    </row>
    <row r="41" spans="1:14" s="16" customFormat="1" ht="12.95" customHeight="1" x14ac:dyDescent="0.25">
      <c r="D41" s="26"/>
      <c r="E41" s="26"/>
      <c r="F41" s="26"/>
      <c r="G41" s="26"/>
      <c r="H41" s="26"/>
      <c r="I41" s="26"/>
      <c r="K41" s="19"/>
      <c r="M41" s="25"/>
    </row>
    <row r="42" spans="1:14" s="16" customFormat="1" ht="12.95" customHeight="1" x14ac:dyDescent="0.25">
      <c r="A42" s="27" t="s">
        <v>45</v>
      </c>
      <c r="B42" s="27"/>
      <c r="C42" s="27"/>
      <c r="D42" s="28">
        <f>SUM(D10+D11+D12+D13+D14+D15+D16+D17+D29+D35+D36+D38)</f>
        <v>48230092184</v>
      </c>
      <c r="E42" s="29">
        <f>SUM(E10+E11+E12+E13+E14+E15+E16+E17+E29+E35+E36+E38)</f>
        <v>2124288102</v>
      </c>
      <c r="F42" s="28">
        <f>SUM(F10+F11+F12+F13+F14+F15+F16+F17+F29+F35+F36+F38)</f>
        <v>50354380286</v>
      </c>
      <c r="G42" s="28">
        <f>SUM(G10+G11+G12+G13+G14+G15+G16+G17+G29+G35+G36+G38)</f>
        <v>29655540742</v>
      </c>
      <c r="H42" s="28">
        <f>SUM(H10+H11+H12+H13+H14+H15+H16+H17+H29+H35+H36+H38)</f>
        <v>29655540742</v>
      </c>
      <c r="I42" s="30">
        <f>SUM(H42-D42)</f>
        <v>-18574551442</v>
      </c>
      <c r="K42" s="19"/>
      <c r="M42" s="25"/>
    </row>
    <row r="43" spans="1:14" s="16" customFormat="1" ht="12.95" customHeight="1" x14ac:dyDescent="0.25">
      <c r="D43" s="31"/>
      <c r="E43" s="31"/>
      <c r="F43" s="31"/>
      <c r="G43" s="32"/>
      <c r="H43" s="32"/>
      <c r="I43" s="24"/>
      <c r="K43" s="19"/>
      <c r="L43" s="19"/>
      <c r="M43" s="25"/>
      <c r="N43" s="33"/>
    </row>
    <row r="44" spans="1:14" s="16" customFormat="1" ht="12.95" customHeight="1" x14ac:dyDescent="0.25">
      <c r="A44" s="34" t="s">
        <v>46</v>
      </c>
      <c r="B44" s="34"/>
      <c r="C44" s="34"/>
      <c r="D44" s="35"/>
      <c r="E44" s="35"/>
      <c r="F44" s="35"/>
      <c r="G44" s="36"/>
      <c r="H44" s="36"/>
      <c r="I44" s="24">
        <f>SUM(H42-D42)</f>
        <v>-18574551442</v>
      </c>
      <c r="K44" s="19"/>
      <c r="M44" s="25"/>
      <c r="N44" s="33"/>
    </row>
    <row r="45" spans="1:14" s="16" customFormat="1" ht="12.95" customHeight="1" x14ac:dyDescent="0.25">
      <c r="D45" s="31"/>
      <c r="E45" s="31"/>
      <c r="F45" s="31"/>
      <c r="G45" s="32"/>
      <c r="H45" s="32"/>
      <c r="I45" s="32"/>
      <c r="K45" s="19"/>
      <c r="L45" s="33"/>
      <c r="N45" s="33"/>
    </row>
    <row r="46" spans="1:14" s="16" customFormat="1" ht="12.95" customHeight="1" x14ac:dyDescent="0.25">
      <c r="A46" s="13" t="s">
        <v>47</v>
      </c>
      <c r="B46" s="13"/>
      <c r="C46" s="13"/>
      <c r="D46" s="37"/>
      <c r="E46" s="37"/>
      <c r="F46" s="37"/>
      <c r="G46" s="38"/>
      <c r="H46" s="38"/>
      <c r="I46" s="38"/>
      <c r="K46" s="19"/>
    </row>
    <row r="47" spans="1:14" s="16" customFormat="1" ht="12.95" customHeight="1" x14ac:dyDescent="0.25">
      <c r="B47" s="13" t="s">
        <v>48</v>
      </c>
      <c r="C47" s="13"/>
      <c r="D47" s="18">
        <f>SUM(D48:D55)</f>
        <v>54962542161</v>
      </c>
      <c r="E47" s="18">
        <f>SUM(E48:E55)</f>
        <v>1025914585</v>
      </c>
      <c r="F47" s="18">
        <f>SUM(F48:F55)</f>
        <v>55988456746</v>
      </c>
      <c r="G47" s="18">
        <f>SUM(G48:G55)</f>
        <v>29456696036</v>
      </c>
      <c r="H47" s="18">
        <f>SUM(H48:H55)</f>
        <v>29456696036</v>
      </c>
      <c r="I47" s="18">
        <f t="shared" ref="I47:I67" si="8">SUM(H47-D47)</f>
        <v>-25505846125</v>
      </c>
      <c r="K47" s="19"/>
      <c r="N47" s="39"/>
    </row>
    <row r="48" spans="1:14" s="16" customFormat="1" ht="12.95" customHeight="1" x14ac:dyDescent="0.25">
      <c r="C48" s="23" t="s">
        <v>49</v>
      </c>
      <c r="D48" s="22">
        <v>22902371163</v>
      </c>
      <c r="E48" s="22">
        <v>-1482826738</v>
      </c>
      <c r="F48" s="22">
        <f>D48+E48</f>
        <v>21419544425</v>
      </c>
      <c r="G48" s="22">
        <v>9557536711</v>
      </c>
      <c r="H48" s="22">
        <v>9557536711</v>
      </c>
      <c r="I48" s="22">
        <f t="shared" si="8"/>
        <v>-13344834452</v>
      </c>
      <c r="K48" s="19"/>
    </row>
    <row r="49" spans="1:11" s="16" customFormat="1" ht="12.95" customHeight="1" x14ac:dyDescent="0.25">
      <c r="C49" s="21" t="s">
        <v>50</v>
      </c>
      <c r="D49" s="22">
        <v>5796735380</v>
      </c>
      <c r="E49" s="22">
        <v>85494794</v>
      </c>
      <c r="F49" s="22">
        <f t="shared" ref="F49:F65" si="9">D49+E49</f>
        <v>5882230174</v>
      </c>
      <c r="G49" s="22">
        <v>2713733343</v>
      </c>
      <c r="H49" s="22">
        <v>2713733343</v>
      </c>
      <c r="I49" s="22">
        <f t="shared" si="8"/>
        <v>-3083002037</v>
      </c>
      <c r="K49" s="19"/>
    </row>
    <row r="50" spans="1:11" s="16" customFormat="1" ht="12.95" customHeight="1" x14ac:dyDescent="0.25">
      <c r="C50" s="21" t="s">
        <v>51</v>
      </c>
      <c r="D50" s="22">
        <v>14895249608</v>
      </c>
      <c r="E50" s="22">
        <v>1307597514</v>
      </c>
      <c r="F50" s="22">
        <f t="shared" si="9"/>
        <v>16202847122</v>
      </c>
      <c r="G50" s="22">
        <v>10364747268</v>
      </c>
      <c r="H50" s="22">
        <v>10364747268</v>
      </c>
      <c r="I50" s="22">
        <f t="shared" si="8"/>
        <v>-4530502340</v>
      </c>
      <c r="K50" s="19"/>
    </row>
    <row r="51" spans="1:11" s="16" customFormat="1" ht="26.25" customHeight="1" x14ac:dyDescent="0.25">
      <c r="C51" s="23" t="s">
        <v>52</v>
      </c>
      <c r="D51" s="22">
        <v>4163804482</v>
      </c>
      <c r="E51" s="22">
        <v>405767118</v>
      </c>
      <c r="F51" s="22">
        <f t="shared" si="9"/>
        <v>4569571600</v>
      </c>
      <c r="G51" s="22">
        <v>2487669354</v>
      </c>
      <c r="H51" s="22">
        <v>2487669354</v>
      </c>
      <c r="I51" s="22">
        <f t="shared" si="8"/>
        <v>-1676135128</v>
      </c>
      <c r="K51" s="19"/>
    </row>
    <row r="52" spans="1:11" s="16" customFormat="1" ht="12.95" customHeight="1" x14ac:dyDescent="0.25">
      <c r="C52" s="21" t="s">
        <v>53</v>
      </c>
      <c r="D52" s="22">
        <v>2243209157</v>
      </c>
      <c r="E52" s="22">
        <v>201523281</v>
      </c>
      <c r="F52" s="22">
        <f t="shared" si="9"/>
        <v>2444732438</v>
      </c>
      <c r="G52" s="22">
        <v>1323127856</v>
      </c>
      <c r="H52" s="22">
        <v>1323127856</v>
      </c>
      <c r="I52" s="22">
        <f t="shared" si="8"/>
        <v>-920081301</v>
      </c>
      <c r="K52" s="19"/>
    </row>
    <row r="53" spans="1:11" s="16" customFormat="1" ht="12.95" customHeight="1" x14ac:dyDescent="0.25">
      <c r="C53" s="21" t="s">
        <v>54</v>
      </c>
      <c r="D53" s="22">
        <v>439595162</v>
      </c>
      <c r="E53" s="22">
        <v>0</v>
      </c>
      <c r="F53" s="22">
        <f t="shared" si="9"/>
        <v>439595162</v>
      </c>
      <c r="G53" s="22">
        <v>217941578</v>
      </c>
      <c r="H53" s="22">
        <v>217941578</v>
      </c>
      <c r="I53" s="22">
        <f t="shared" si="8"/>
        <v>-221653584</v>
      </c>
      <c r="K53" s="19"/>
    </row>
    <row r="54" spans="1:11" s="16" customFormat="1" ht="26.25" customHeight="1" x14ac:dyDescent="0.25">
      <c r="A54" s="40"/>
      <c r="B54" s="40"/>
      <c r="C54" s="23" t="s">
        <v>55</v>
      </c>
      <c r="D54" s="22">
        <v>227927061</v>
      </c>
      <c r="E54" s="22">
        <v>13675626</v>
      </c>
      <c r="F54" s="22">
        <f t="shared" si="9"/>
        <v>241602687</v>
      </c>
      <c r="G54" s="22">
        <v>150431862</v>
      </c>
      <c r="H54" s="22">
        <v>150431862</v>
      </c>
      <c r="I54" s="22">
        <f t="shared" si="8"/>
        <v>-77495199</v>
      </c>
      <c r="K54" s="19"/>
    </row>
    <row r="55" spans="1:11" s="16" customFormat="1" ht="12.95" customHeight="1" x14ac:dyDescent="0.25">
      <c r="C55" s="21" t="s">
        <v>56</v>
      </c>
      <c r="D55" s="22">
        <v>4293650148</v>
      </c>
      <c r="E55" s="22">
        <v>494682990</v>
      </c>
      <c r="F55" s="22">
        <f t="shared" si="9"/>
        <v>4788333138</v>
      </c>
      <c r="G55" s="22">
        <v>2641508064</v>
      </c>
      <c r="H55" s="22">
        <v>2641508064</v>
      </c>
      <c r="I55" s="22">
        <f t="shared" si="8"/>
        <v>-1652142084</v>
      </c>
      <c r="K55" s="19"/>
    </row>
    <row r="56" spans="1:11" s="16" customFormat="1" ht="12.95" customHeight="1" x14ac:dyDescent="0.25">
      <c r="B56" s="13" t="s">
        <v>57</v>
      </c>
      <c r="C56" s="13"/>
      <c r="D56" s="18">
        <f>SUM(D57:D60)</f>
        <v>15079755</v>
      </c>
      <c r="E56" s="18">
        <f t="shared" ref="E56:H56" si="10">SUM(E57:E60)</f>
        <v>344354792</v>
      </c>
      <c r="F56" s="18">
        <f t="shared" si="10"/>
        <v>359434547</v>
      </c>
      <c r="G56" s="18">
        <f t="shared" si="10"/>
        <v>352230984</v>
      </c>
      <c r="H56" s="18">
        <f t="shared" si="10"/>
        <v>352230984</v>
      </c>
      <c r="I56" s="18">
        <f t="shared" si="8"/>
        <v>337151229</v>
      </c>
      <c r="K56" s="19"/>
    </row>
    <row r="57" spans="1:11" s="16" customFormat="1" ht="12.95" customHeight="1" x14ac:dyDescent="0.25">
      <c r="A57" s="40"/>
      <c r="B57" s="40"/>
      <c r="C57" s="21" t="s">
        <v>58</v>
      </c>
      <c r="D57" s="22">
        <v>0</v>
      </c>
      <c r="E57" s="22">
        <v>0</v>
      </c>
      <c r="F57" s="22">
        <f t="shared" si="9"/>
        <v>0</v>
      </c>
      <c r="G57" s="22">
        <v>0</v>
      </c>
      <c r="H57" s="22">
        <v>0</v>
      </c>
      <c r="I57" s="22">
        <f t="shared" si="8"/>
        <v>0</v>
      </c>
      <c r="K57" s="19"/>
    </row>
    <row r="58" spans="1:11" s="16" customFormat="1" ht="12.95" customHeight="1" x14ac:dyDescent="0.25">
      <c r="C58" s="21" t="s">
        <v>59</v>
      </c>
      <c r="D58" s="22">
        <v>0</v>
      </c>
      <c r="E58" s="22">
        <v>0</v>
      </c>
      <c r="F58" s="22">
        <f t="shared" si="9"/>
        <v>0</v>
      </c>
      <c r="G58" s="22">
        <v>0</v>
      </c>
      <c r="H58" s="22">
        <v>0</v>
      </c>
      <c r="I58" s="22">
        <f t="shared" si="8"/>
        <v>0</v>
      </c>
      <c r="K58" s="19"/>
    </row>
    <row r="59" spans="1:11" s="16" customFormat="1" ht="12.95" customHeight="1" x14ac:dyDescent="0.25">
      <c r="A59" s="40"/>
      <c r="B59" s="40"/>
      <c r="C59" s="21" t="s">
        <v>60</v>
      </c>
      <c r="D59" s="22">
        <v>7650000</v>
      </c>
      <c r="E59" s="22">
        <v>142282680</v>
      </c>
      <c r="F59" s="22">
        <f t="shared" si="9"/>
        <v>149932680</v>
      </c>
      <c r="G59" s="22">
        <v>149932680</v>
      </c>
      <c r="H59" s="22">
        <v>149932680</v>
      </c>
      <c r="I59" s="22">
        <f t="shared" si="8"/>
        <v>142282680</v>
      </c>
      <c r="K59" s="19"/>
    </row>
    <row r="60" spans="1:11" s="16" customFormat="1" ht="12.95" customHeight="1" x14ac:dyDescent="0.25">
      <c r="C60" s="21" t="s">
        <v>41</v>
      </c>
      <c r="D60" s="22">
        <v>7429755</v>
      </c>
      <c r="E60" s="22">
        <v>202072112</v>
      </c>
      <c r="F60" s="22">
        <f t="shared" si="9"/>
        <v>209501867</v>
      </c>
      <c r="G60" s="41">
        <v>202298304</v>
      </c>
      <c r="H60" s="41">
        <v>202298304</v>
      </c>
      <c r="I60" s="41">
        <f t="shared" si="8"/>
        <v>194868549</v>
      </c>
      <c r="K60" s="19"/>
    </row>
    <row r="61" spans="1:11" s="16" customFormat="1" ht="12.95" customHeight="1" x14ac:dyDescent="0.25">
      <c r="B61" s="13" t="s">
        <v>61</v>
      </c>
      <c r="C61" s="13"/>
      <c r="D61" s="18">
        <f>SUM(D62:D63)</f>
        <v>144796191</v>
      </c>
      <c r="E61" s="18">
        <f>SUM(E62:E63)</f>
        <v>-629691</v>
      </c>
      <c r="F61" s="18">
        <f>SUM(F62:F63)</f>
        <v>144166500</v>
      </c>
      <c r="G61" s="42">
        <f t="shared" ref="G61:H61" si="11">SUM(G62:G63)</f>
        <v>77840412</v>
      </c>
      <c r="H61" s="42">
        <f t="shared" si="11"/>
        <v>77840412</v>
      </c>
      <c r="I61" s="18">
        <f t="shared" si="8"/>
        <v>-66955779</v>
      </c>
      <c r="K61" s="19"/>
    </row>
    <row r="62" spans="1:11" s="16" customFormat="1" ht="26.25" customHeight="1" x14ac:dyDescent="0.25">
      <c r="C62" s="21" t="s">
        <v>62</v>
      </c>
      <c r="D62" s="22">
        <v>144796191</v>
      </c>
      <c r="E62" s="22">
        <v>-629691</v>
      </c>
      <c r="F62" s="22">
        <f t="shared" si="9"/>
        <v>144166500</v>
      </c>
      <c r="G62" s="41">
        <v>77840412</v>
      </c>
      <c r="H62" s="41">
        <v>77840412</v>
      </c>
      <c r="I62" s="22">
        <f t="shared" si="8"/>
        <v>-66955779</v>
      </c>
      <c r="K62" s="19"/>
    </row>
    <row r="63" spans="1:11" s="16" customFormat="1" ht="12.95" customHeight="1" x14ac:dyDescent="0.25">
      <c r="C63" s="21" t="s">
        <v>63</v>
      </c>
      <c r="D63" s="41">
        <v>0</v>
      </c>
      <c r="E63" s="41">
        <v>0</v>
      </c>
      <c r="F63" s="22">
        <f t="shared" si="9"/>
        <v>0</v>
      </c>
      <c r="G63" s="41">
        <v>0</v>
      </c>
      <c r="H63" s="41">
        <v>0</v>
      </c>
      <c r="I63" s="41">
        <f t="shared" si="8"/>
        <v>0</v>
      </c>
      <c r="K63" s="19"/>
    </row>
    <row r="64" spans="1:11" s="16" customFormat="1" ht="27" customHeight="1" x14ac:dyDescent="0.25">
      <c r="A64" s="40"/>
      <c r="B64" s="43" t="s">
        <v>64</v>
      </c>
      <c r="C64" s="43"/>
      <c r="D64" s="18">
        <v>8518657919</v>
      </c>
      <c r="E64" s="18">
        <v>-101091203</v>
      </c>
      <c r="F64" s="18">
        <f>D64+E64</f>
        <v>8417566716</v>
      </c>
      <c r="G64" s="18">
        <v>4133174212</v>
      </c>
      <c r="H64" s="18">
        <v>4133174212</v>
      </c>
      <c r="I64" s="18">
        <f t="shared" si="8"/>
        <v>-4385483707</v>
      </c>
      <c r="K64" s="19"/>
    </row>
    <row r="65" spans="1:11" s="16" customFormat="1" ht="12.95" customHeight="1" x14ac:dyDescent="0.25">
      <c r="B65" s="13" t="s">
        <v>65</v>
      </c>
      <c r="C65" s="13"/>
      <c r="D65" s="18">
        <v>0</v>
      </c>
      <c r="E65" s="18">
        <v>0</v>
      </c>
      <c r="F65" s="18">
        <f t="shared" si="9"/>
        <v>0</v>
      </c>
      <c r="G65" s="18">
        <v>0</v>
      </c>
      <c r="H65" s="18">
        <v>0</v>
      </c>
      <c r="I65" s="18">
        <f t="shared" si="8"/>
        <v>0</v>
      </c>
      <c r="K65" s="19"/>
    </row>
    <row r="66" spans="1:11" s="16" customFormat="1" ht="12.95" customHeight="1" x14ac:dyDescent="0.25">
      <c r="D66" s="26"/>
      <c r="E66" s="26"/>
      <c r="F66" s="26"/>
      <c r="G66" s="26"/>
      <c r="H66" s="26"/>
      <c r="I66" s="26"/>
      <c r="K66" s="19"/>
    </row>
    <row r="67" spans="1:11" s="16" customFormat="1" ht="12.95" customHeight="1" x14ac:dyDescent="0.25">
      <c r="A67" s="27" t="s">
        <v>66</v>
      </c>
      <c r="B67" s="27"/>
      <c r="C67" s="27"/>
      <c r="D67" s="28">
        <f>SUM(D47+D56+D61+D64+D65)</f>
        <v>63641076026</v>
      </c>
      <c r="E67" s="29">
        <f>SUM(E47+E56+E61+E64+E65)</f>
        <v>1268548483</v>
      </c>
      <c r="F67" s="28">
        <f>SUM(F47+F56+F61+F64+F65)</f>
        <v>64909624509</v>
      </c>
      <c r="G67" s="28">
        <f>SUM(G47+G56+G61+G64+G65)</f>
        <v>34019941644</v>
      </c>
      <c r="H67" s="28">
        <f>SUM(H47+H56+H61+H64+H65)</f>
        <v>34019941644</v>
      </c>
      <c r="I67" s="30">
        <f t="shared" si="8"/>
        <v>-29621134382</v>
      </c>
      <c r="K67" s="19"/>
    </row>
    <row r="68" spans="1:11" s="16" customFormat="1" ht="12.95" customHeight="1" x14ac:dyDescent="0.25">
      <c r="D68" s="22"/>
      <c r="E68" s="22"/>
      <c r="F68" s="22"/>
      <c r="G68" s="22"/>
      <c r="H68" s="22"/>
      <c r="I68" s="22"/>
      <c r="K68" s="19"/>
    </row>
    <row r="69" spans="1:11" s="16" customFormat="1" ht="12.95" customHeight="1" x14ac:dyDescent="0.25">
      <c r="A69" s="13" t="s">
        <v>67</v>
      </c>
      <c r="B69" s="13"/>
      <c r="C69" s="13"/>
      <c r="D69" s="18">
        <f>SUM(D70)</f>
        <v>0</v>
      </c>
      <c r="E69" s="18">
        <f t="shared" ref="E69:H69" si="12">SUM(E70)</f>
        <v>0</v>
      </c>
      <c r="F69" s="18">
        <f>D69+E69</f>
        <v>0</v>
      </c>
      <c r="G69" s="18">
        <f t="shared" si="12"/>
        <v>0</v>
      </c>
      <c r="H69" s="18">
        <f t="shared" si="12"/>
        <v>0</v>
      </c>
      <c r="I69" s="18">
        <f t="shared" ref="I69:I72" si="13">SUM(H69-D69)</f>
        <v>0</v>
      </c>
      <c r="K69" s="19"/>
    </row>
    <row r="70" spans="1:11" s="16" customFormat="1" ht="12.95" customHeight="1" x14ac:dyDescent="0.25">
      <c r="B70" s="44" t="s">
        <v>68</v>
      </c>
      <c r="C70" s="44"/>
      <c r="D70" s="22">
        <v>0</v>
      </c>
      <c r="E70" s="22">
        <v>0</v>
      </c>
      <c r="F70" s="22">
        <f>D70+E70</f>
        <v>0</v>
      </c>
      <c r="G70" s="22">
        <v>0</v>
      </c>
      <c r="H70" s="22">
        <v>0</v>
      </c>
      <c r="I70" s="22">
        <f t="shared" si="13"/>
        <v>0</v>
      </c>
      <c r="K70" s="19"/>
    </row>
    <row r="71" spans="1:11" s="16" customFormat="1" ht="12.95" customHeight="1" x14ac:dyDescent="0.25">
      <c r="D71" s="22"/>
      <c r="E71" s="22"/>
      <c r="F71" s="22"/>
      <c r="G71" s="22"/>
      <c r="H71" s="22"/>
      <c r="I71" s="22"/>
      <c r="K71" s="19"/>
    </row>
    <row r="72" spans="1:11" s="16" customFormat="1" ht="12.95" customHeight="1" x14ac:dyDescent="0.25">
      <c r="A72" s="45" t="s">
        <v>69</v>
      </c>
      <c r="B72" s="45"/>
      <c r="C72" s="45"/>
      <c r="D72" s="46">
        <f>SUM(D42+D67+D69)</f>
        <v>111871168210</v>
      </c>
      <c r="E72" s="47">
        <f>SUM(E42+E67+E69)</f>
        <v>3392836585</v>
      </c>
      <c r="F72" s="46">
        <f>SUM(F42+F67+F69)</f>
        <v>115264004795</v>
      </c>
      <c r="G72" s="46">
        <f>SUM(G42+G67+G69)</f>
        <v>63675482386</v>
      </c>
      <c r="H72" s="46">
        <f>SUM(H42+H67+H69)</f>
        <v>63675482386</v>
      </c>
      <c r="I72" s="48">
        <f t="shared" si="13"/>
        <v>-48195685824</v>
      </c>
      <c r="K72" s="19"/>
    </row>
    <row r="73" spans="1:11" s="16" customFormat="1" ht="12.95" customHeight="1" x14ac:dyDescent="0.25">
      <c r="D73" s="22"/>
      <c r="E73" s="22"/>
      <c r="F73" s="22"/>
      <c r="G73" s="22"/>
      <c r="H73" s="22"/>
      <c r="I73" s="22"/>
      <c r="K73" s="19"/>
    </row>
    <row r="74" spans="1:11" s="16" customFormat="1" ht="12.95" customHeight="1" x14ac:dyDescent="0.25">
      <c r="B74" s="13" t="s">
        <v>70</v>
      </c>
      <c r="C74" s="13"/>
      <c r="D74" s="26"/>
      <c r="E74" s="26"/>
      <c r="F74" s="26"/>
      <c r="G74" s="26"/>
      <c r="H74" s="26"/>
      <c r="I74" s="26"/>
      <c r="K74" s="19"/>
    </row>
    <row r="75" spans="1:11" s="16" customFormat="1" ht="12.95" customHeight="1" x14ac:dyDescent="0.25">
      <c r="B75" s="49" t="s">
        <v>71</v>
      </c>
      <c r="C75" s="49"/>
      <c r="D75" s="50">
        <v>0</v>
      </c>
      <c r="E75" s="22">
        <v>0</v>
      </c>
      <c r="F75" s="22">
        <f>D75+E75</f>
        <v>0</v>
      </c>
      <c r="G75" s="22">
        <v>0</v>
      </c>
      <c r="H75" s="22">
        <v>0</v>
      </c>
      <c r="I75" s="22">
        <f t="shared" ref="I75" si="14">SUM(H75-D75)</f>
        <v>0</v>
      </c>
      <c r="K75" s="19"/>
    </row>
    <row r="76" spans="1:11" s="16" customFormat="1" ht="12.95" customHeight="1" x14ac:dyDescent="0.25">
      <c r="B76" s="49"/>
      <c r="C76" s="49"/>
      <c r="D76" s="50"/>
      <c r="E76" s="22"/>
      <c r="F76" s="22"/>
      <c r="G76" s="22"/>
      <c r="H76" s="22"/>
      <c r="I76" s="22"/>
      <c r="K76" s="19"/>
    </row>
    <row r="77" spans="1:11" s="16" customFormat="1" ht="12.95" customHeight="1" x14ac:dyDescent="0.25">
      <c r="B77" s="49" t="s">
        <v>72</v>
      </c>
      <c r="C77" s="49"/>
      <c r="D77" s="50">
        <v>0</v>
      </c>
      <c r="E77" s="22">
        <v>0</v>
      </c>
      <c r="F77" s="22">
        <f>D77+E77</f>
        <v>0</v>
      </c>
      <c r="G77" s="22">
        <v>0</v>
      </c>
      <c r="H77" s="22">
        <v>0</v>
      </c>
      <c r="I77" s="22">
        <f t="shared" ref="I77" si="15">SUM(H77-D77)</f>
        <v>0</v>
      </c>
      <c r="K77" s="19"/>
    </row>
    <row r="78" spans="1:11" s="16" customFormat="1" ht="12.95" customHeight="1" x14ac:dyDescent="0.25">
      <c r="B78" s="49"/>
      <c r="C78" s="49"/>
      <c r="D78" s="50"/>
      <c r="E78" s="22"/>
      <c r="F78" s="22"/>
      <c r="G78" s="22"/>
      <c r="H78" s="22"/>
      <c r="I78" s="22"/>
      <c r="K78" s="19"/>
    </row>
    <row r="79" spans="1:11" s="16" customFormat="1" ht="12.95" customHeight="1" x14ac:dyDescent="0.25">
      <c r="B79" s="23"/>
      <c r="C79" s="23"/>
      <c r="D79" s="26"/>
      <c r="E79" s="22"/>
      <c r="F79" s="22"/>
      <c r="G79" s="22"/>
      <c r="H79" s="22"/>
      <c r="I79" s="22"/>
      <c r="K79" s="19"/>
    </row>
    <row r="80" spans="1:11" s="16" customFormat="1" ht="12.95" customHeight="1" x14ac:dyDescent="0.25">
      <c r="B80" s="13" t="s">
        <v>67</v>
      </c>
      <c r="C80" s="13"/>
      <c r="D80" s="51">
        <f>SUM(D75+D77)</f>
        <v>0</v>
      </c>
      <c r="E80" s="18">
        <f t="shared" ref="E80:H80" si="16">SUM(E75+E77)</f>
        <v>0</v>
      </c>
      <c r="F80" s="18">
        <f t="shared" si="16"/>
        <v>0</v>
      </c>
      <c r="G80" s="18">
        <f t="shared" si="16"/>
        <v>0</v>
      </c>
      <c r="H80" s="18">
        <f t="shared" si="16"/>
        <v>0</v>
      </c>
      <c r="I80" s="18">
        <f t="shared" ref="I80" si="17">SUM(H80-D80)</f>
        <v>0</v>
      </c>
      <c r="K80" s="19"/>
    </row>
    <row r="81" spans="1:11" s="56" customFormat="1" ht="5.0999999999999996" customHeight="1" x14ac:dyDescent="0.2">
      <c r="A81" s="52"/>
      <c r="B81" s="52"/>
      <c r="C81" s="52"/>
      <c r="D81" s="52"/>
      <c r="E81" s="53"/>
      <c r="F81" s="54"/>
      <c r="G81" s="55"/>
      <c r="H81" s="55"/>
      <c r="I81" s="55"/>
      <c r="K81" s="19"/>
    </row>
    <row r="82" spans="1:11" s="56" customFormat="1" ht="15" customHeight="1" x14ac:dyDescent="0.2">
      <c r="A82" s="57" t="s">
        <v>73</v>
      </c>
      <c r="B82" s="57"/>
      <c r="C82" s="57"/>
      <c r="D82" s="58"/>
      <c r="E82" s="59"/>
      <c r="F82" s="60"/>
      <c r="G82" s="61"/>
      <c r="H82" s="61"/>
      <c r="I82" s="61"/>
      <c r="K82" s="19"/>
    </row>
    <row r="83" spans="1:11" s="2" customFormat="1" ht="12.75" x14ac:dyDescent="0.2">
      <c r="A83" s="62"/>
      <c r="B83" s="62"/>
      <c r="C83" s="62"/>
      <c r="D83" s="62"/>
      <c r="E83" s="62"/>
      <c r="F83" s="62"/>
      <c r="G83" s="62"/>
      <c r="H83" s="62"/>
      <c r="I83" s="62"/>
      <c r="K83" s="19"/>
    </row>
    <row r="84" spans="1:11" x14ac:dyDescent="0.25">
      <c r="D84" s="18"/>
      <c r="E84" s="18"/>
      <c r="F84" s="18"/>
      <c r="G84" s="18"/>
      <c r="H84" s="18"/>
      <c r="I84" s="63"/>
    </row>
    <row r="85" spans="1:11" x14ac:dyDescent="0.25">
      <c r="H85" s="63"/>
      <c r="I85" s="63"/>
    </row>
    <row r="86" spans="1:11" x14ac:dyDescent="0.25">
      <c r="H86" s="63"/>
      <c r="I86" s="63"/>
    </row>
    <row r="87" spans="1:11" x14ac:dyDescent="0.25">
      <c r="H87" s="63"/>
      <c r="I87" s="63"/>
    </row>
    <row r="88" spans="1:11" x14ac:dyDescent="0.25">
      <c r="H88" s="63"/>
      <c r="I88" s="63"/>
    </row>
    <row r="89" spans="1:11" x14ac:dyDescent="0.25">
      <c r="E89" s="64"/>
      <c r="F89" s="64"/>
      <c r="H89" s="63"/>
      <c r="I89" s="63"/>
    </row>
    <row r="90" spans="1:11" x14ac:dyDescent="0.25">
      <c r="A90" s="65"/>
      <c r="B90" s="65"/>
      <c r="C90" s="65"/>
      <c r="D90" s="65"/>
      <c r="E90" s="64"/>
      <c r="F90" s="65"/>
      <c r="G90" s="65"/>
      <c r="H90" s="65"/>
      <c r="I90" s="65"/>
    </row>
    <row r="91" spans="1:11" x14ac:dyDescent="0.25">
      <c r="A91" s="64"/>
      <c r="B91" s="64"/>
      <c r="C91" s="64"/>
      <c r="D91" s="64"/>
      <c r="E91" s="64"/>
      <c r="F91" s="64"/>
      <c r="G91" s="64"/>
      <c r="H91" s="64"/>
      <c r="I91" s="64"/>
    </row>
    <row r="92" spans="1:11" x14ac:dyDescent="0.25">
      <c r="A92" s="64"/>
      <c r="B92" s="64"/>
      <c r="C92" s="64"/>
      <c r="D92" s="64"/>
      <c r="E92" s="64"/>
      <c r="F92" s="64"/>
      <c r="G92" s="64"/>
      <c r="H92" s="64"/>
      <c r="I92" s="64"/>
    </row>
    <row r="93" spans="1:11" x14ac:dyDescent="0.25">
      <c r="A93" s="64"/>
      <c r="B93" s="64"/>
      <c r="C93" s="64"/>
      <c r="D93" s="64"/>
      <c r="E93" s="64"/>
      <c r="F93" s="64"/>
      <c r="G93" s="64"/>
      <c r="H93" s="64"/>
      <c r="I93" s="64"/>
    </row>
    <row r="94" spans="1:11" x14ac:dyDescent="0.25">
      <c r="A94" s="64"/>
      <c r="B94" s="64"/>
      <c r="C94" s="64"/>
      <c r="D94" s="64"/>
      <c r="E94" s="64"/>
      <c r="F94" s="64"/>
      <c r="G94" s="64"/>
      <c r="H94" s="64"/>
      <c r="I94" s="64"/>
    </row>
    <row r="95" spans="1:11" x14ac:dyDescent="0.25">
      <c r="A95" s="65"/>
      <c r="B95" s="65"/>
      <c r="C95" s="65"/>
      <c r="D95" s="65"/>
      <c r="E95" s="64"/>
      <c r="F95" s="65"/>
      <c r="G95" s="65"/>
      <c r="H95" s="65"/>
      <c r="I95" s="65"/>
    </row>
    <row r="96" spans="1:11" x14ac:dyDescent="0.25">
      <c r="A96" s="64"/>
      <c r="B96" s="64"/>
      <c r="C96" s="64"/>
      <c r="D96" s="64"/>
      <c r="E96" s="64"/>
      <c r="F96" s="64"/>
      <c r="G96" s="64"/>
      <c r="H96" s="64"/>
      <c r="I96" s="64"/>
    </row>
    <row r="97" spans="1:9" x14ac:dyDescent="0.25">
      <c r="A97" s="64"/>
      <c r="B97" s="64"/>
      <c r="C97" s="64"/>
      <c r="D97" s="64"/>
      <c r="E97" s="64"/>
      <c r="F97" s="64"/>
      <c r="G97" s="64"/>
      <c r="H97" s="64"/>
      <c r="I97" s="64"/>
    </row>
    <row r="98" spans="1:9" x14ac:dyDescent="0.25">
      <c r="A98" s="64"/>
      <c r="B98" s="64"/>
      <c r="C98" s="64"/>
      <c r="D98" s="18"/>
      <c r="E98" s="18"/>
      <c r="F98" s="18"/>
      <c r="G98" s="18"/>
      <c r="H98" s="18"/>
      <c r="I98" s="64"/>
    </row>
    <row r="99" spans="1:9" x14ac:dyDescent="0.25">
      <c r="A99" s="64"/>
      <c r="B99" s="64"/>
      <c r="D99" s="22"/>
      <c r="E99" s="22"/>
      <c r="F99" s="22"/>
      <c r="G99" s="22"/>
      <c r="H99" s="22"/>
      <c r="I99" s="64"/>
    </row>
    <row r="100" spans="1:9" x14ac:dyDescent="0.25">
      <c r="D100" s="22"/>
      <c r="E100" s="22"/>
      <c r="F100" s="22"/>
      <c r="G100" s="22"/>
      <c r="H100" s="22"/>
      <c r="I100" s="22"/>
    </row>
    <row r="101" spans="1:9" x14ac:dyDescent="0.25">
      <c r="A101" s="66"/>
      <c r="B101" s="66"/>
      <c r="C101" s="66"/>
      <c r="D101" s="66"/>
      <c r="E101" s="66"/>
      <c r="F101" s="66"/>
      <c r="G101" s="66"/>
      <c r="H101" s="66"/>
      <c r="I101" s="66"/>
    </row>
    <row r="102" spans="1:9" x14ac:dyDescent="0.25">
      <c r="H102" s="63"/>
      <c r="I102" s="63"/>
    </row>
    <row r="103" spans="1:9" x14ac:dyDescent="0.25">
      <c r="A103" s="12"/>
      <c r="B103" s="12"/>
      <c r="C103" s="67"/>
      <c r="D103" s="18"/>
      <c r="E103" s="18"/>
      <c r="F103" s="18"/>
      <c r="G103" s="18"/>
      <c r="H103" s="18"/>
      <c r="I103" s="68"/>
    </row>
    <row r="104" spans="1:9" x14ac:dyDescent="0.25">
      <c r="C104" s="12"/>
      <c r="D104" s="69"/>
      <c r="E104" s="69"/>
      <c r="F104" s="69"/>
      <c r="G104" s="69"/>
      <c r="H104" s="69"/>
    </row>
  </sheetData>
  <mergeCells count="43">
    <mergeCell ref="A83:I83"/>
    <mergeCell ref="A90:D90"/>
    <mergeCell ref="F90:I90"/>
    <mergeCell ref="A95:D95"/>
    <mergeCell ref="F95:I95"/>
    <mergeCell ref="A101:I101"/>
    <mergeCell ref="A72:C72"/>
    <mergeCell ref="B74:C74"/>
    <mergeCell ref="B75:C76"/>
    <mergeCell ref="B77:C78"/>
    <mergeCell ref="B80:C80"/>
    <mergeCell ref="A82:C82"/>
    <mergeCell ref="B61:C61"/>
    <mergeCell ref="B64:C64"/>
    <mergeCell ref="B65:C65"/>
    <mergeCell ref="A67:C67"/>
    <mergeCell ref="A69:C69"/>
    <mergeCell ref="B70:C70"/>
    <mergeCell ref="B38:C38"/>
    <mergeCell ref="A42:C42"/>
    <mergeCell ref="A44:C44"/>
    <mergeCell ref="A46:C46"/>
    <mergeCell ref="B47:C47"/>
    <mergeCell ref="B56:C56"/>
    <mergeCell ref="B15:C15"/>
    <mergeCell ref="B16:C16"/>
    <mergeCell ref="B17:C17"/>
    <mergeCell ref="B29:C29"/>
    <mergeCell ref="B35:C35"/>
    <mergeCell ref="B36:C36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3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LDF-5</vt:lpstr>
      <vt:lpstr>'31 LDF-5'!Área_de_impresión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2023-08-04T17:19:07Z</dcterms:created>
  <dcterms:modified xsi:type="dcterms:W3CDTF">2023-08-04T17:19:08Z</dcterms:modified>
</cp:coreProperties>
</file>