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ABCD6A4-C333-4816-A037-FD2F7EFCFAE7}" xr6:coauthVersionLast="47" xr6:coauthVersionMax="47" xr10:uidLastSave="{00000000-0000-0000-0000-000000000000}"/>
  <bookViews>
    <workbookView xWindow="-120" yWindow="-120" windowWidth="20730" windowHeight="11160" xr2:uid="{D722E033-6D9A-4D10-9323-99CC1CC63751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C104" i="1" s="1"/>
  <c r="B71" i="1"/>
  <c r="G69" i="1"/>
  <c r="F69" i="1"/>
  <c r="G44" i="1"/>
  <c r="F44" i="1"/>
  <c r="F49" i="1" s="1"/>
  <c r="C43" i="1"/>
  <c r="B43" i="1"/>
  <c r="G40" i="1"/>
  <c r="F40" i="1"/>
  <c r="C40" i="1"/>
  <c r="B40" i="1"/>
  <c r="G33" i="1"/>
  <c r="G49" i="1" s="1"/>
  <c r="G71" i="1" s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104" i="1" l="1"/>
  <c r="G104" i="1"/>
  <c r="F71" i="1"/>
  <c r="B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<sst xmlns="http://schemas.openxmlformats.org/spreadsheetml/2006/main" count="129" uniqueCount="126">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</sst>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33C561B7-5346-436E-8A46-84D2A2907441}"/>
    <cellStyle name="Normal 17" xfId="3" xr:uid="{A44F2E3B-6081-4C6D-8E58-0D96139629FD}"/>
    <cellStyle name="Normal 2 2" xfId="2" xr:uid="{EFFAF1A3-C8A7-4A66-80C1-42D8BC7E6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1C7AC5-A43B-4E8E-ACF4-8E73FF6698F8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27D6A2E2-56A3-4ACD-B4E8-41AA07B0E4C5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4C19-1225-46DA-9050-9F742963FC4B}">
  <sheetPr>
    <tabColor theme="0" tint="-0.14999847407452621"/>
    <pageSetUpPr fitToPage="1"/>
  </sheetPr>
  <dimension ref="A1:I123"/>
  <sheetViews>
    <sheetView showGridLines="0" tabSelected="1" zoomScale="93" zoomScaleNormal="93" workbookViewId="0">
      <selection activeCell="H15" sqref="H15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927628210</v>
      </c>
      <c r="C11" s="21">
        <f>SUM(C12:C18)</f>
        <v>433384358</v>
      </c>
      <c r="D11" s="22"/>
      <c r="E11" s="20" t="s">
        <v>13</v>
      </c>
      <c r="F11" s="21">
        <f>SUM(F12:F20)</f>
        <v>255469966</v>
      </c>
      <c r="G11" s="21">
        <f>SUM(G12:G20)</f>
        <v>288044620</v>
      </c>
    </row>
    <row r="12" spans="1:9" s="17" customFormat="1" ht="12.75" x14ac:dyDescent="0.25">
      <c r="A12" s="17" t="s">
        <v>14</v>
      </c>
      <c r="B12" s="23">
        <v>385203</v>
      </c>
      <c r="C12" s="23">
        <v>0</v>
      </c>
      <c r="D12" s="24"/>
      <c r="E12" s="17" t="s">
        <v>15</v>
      </c>
      <c r="F12" s="23">
        <v>4670587</v>
      </c>
      <c r="G12" s="23">
        <v>10723361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30481230</v>
      </c>
      <c r="G13" s="23">
        <v>9742748</v>
      </c>
    </row>
    <row r="14" spans="1:9" s="17" customFormat="1" ht="12.75" x14ac:dyDescent="0.25">
      <c r="A14" s="17" t="s">
        <v>18</v>
      </c>
      <c r="B14" s="23">
        <v>598705729</v>
      </c>
      <c r="C14" s="23">
        <v>132344576</v>
      </c>
      <c r="D14" s="24"/>
      <c r="E14" s="17" t="s">
        <v>19</v>
      </c>
      <c r="F14" s="23">
        <v>0</v>
      </c>
      <c r="G14" s="23">
        <v>8847555</v>
      </c>
    </row>
    <row r="15" spans="1:9" s="17" customFormat="1" ht="12.75" x14ac:dyDescent="0.25">
      <c r="A15" s="17" t="s">
        <v>20</v>
      </c>
      <c r="B15" s="23">
        <v>172256173</v>
      </c>
      <c r="C15" s="23">
        <v>173892425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154468718</v>
      </c>
      <c r="C16" s="23">
        <v>125360101</v>
      </c>
      <c r="D16" s="24"/>
      <c r="E16" s="17" t="s">
        <v>23</v>
      </c>
      <c r="F16" s="23">
        <v>118445</v>
      </c>
      <c r="G16" s="23">
        <v>299452</v>
      </c>
    </row>
    <row r="17" spans="1:7" s="17" customFormat="1" ht="25.5" x14ac:dyDescent="0.25">
      <c r="A17" s="17" t="s">
        <v>24</v>
      </c>
      <c r="B17" s="23">
        <v>1812387</v>
      </c>
      <c r="C17" s="23">
        <v>1764150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23106</v>
      </c>
      <c r="D18" s="24"/>
      <c r="E18" s="17" t="s">
        <v>27</v>
      </c>
      <c r="F18" s="23">
        <v>219776084</v>
      </c>
      <c r="G18" s="23">
        <v>258323475</v>
      </c>
    </row>
    <row r="19" spans="1:7" s="17" customFormat="1" ht="12.75" x14ac:dyDescent="0.25">
      <c r="A19" s="20" t="s">
        <v>28</v>
      </c>
      <c r="B19" s="21">
        <f>SUM(B20:B26)</f>
        <v>21520490</v>
      </c>
      <c r="C19" s="21">
        <f>SUM(C20:C26)</f>
        <v>15361004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423620</v>
      </c>
      <c r="G20" s="23">
        <v>108029</v>
      </c>
    </row>
    <row r="21" spans="1:7" s="17" customFormat="1" ht="12.75" x14ac:dyDescent="0.25">
      <c r="A21" s="17" t="s">
        <v>32</v>
      </c>
      <c r="B21" s="23">
        <v>19942633</v>
      </c>
      <c r="C21" s="23">
        <v>14303669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1045157</v>
      </c>
      <c r="C22" s="23">
        <v>119857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135213</v>
      </c>
      <c r="C24" s="23">
        <v>5627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397487</v>
      </c>
      <c r="C25" s="23">
        <v>931851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43059328</v>
      </c>
      <c r="C27" s="21">
        <f>SUM(C28:C32)</f>
        <v>7680128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1092459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7680128</v>
      </c>
      <c r="C30" s="23">
        <v>7680128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34286741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4"/>
      <c r="E33" s="20" t="s">
        <v>57</v>
      </c>
      <c r="F33" s="21">
        <f>SUM(F34:F39)</f>
        <v>0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679510</v>
      </c>
      <c r="C38" s="23">
        <v>679510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873991</v>
      </c>
      <c r="G40" s="21">
        <f>SUM(G41:G43)</f>
        <v>785141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873991</v>
      </c>
      <c r="G41" s="23">
        <v>785141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53955997</v>
      </c>
      <c r="G44" s="21">
        <f>SUM(G45:G47)</f>
        <v>2149601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2662115</v>
      </c>
      <c r="G45" s="23">
        <v>1831709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51293882</v>
      </c>
      <c r="G47" s="23">
        <v>317892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992887538</v>
      </c>
      <c r="C49" s="21">
        <f>SUM(C11+C19+C27+C33+C39+C40+C43)</f>
        <v>457105000</v>
      </c>
      <c r="D49" s="24"/>
      <c r="E49" s="20" t="s">
        <v>87</v>
      </c>
      <c r="F49" s="21">
        <f>SUM(F44+F40+F33+F29+F28+F25+F21+F11)</f>
        <v>310299954</v>
      </c>
      <c r="G49" s="21">
        <f>SUM(G44+G40+G33+G29+G28+G25+G21+G11)</f>
        <v>290979362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55356883</v>
      </c>
      <c r="C53" s="21">
        <v>55201479</v>
      </c>
      <c r="D53" s="24"/>
      <c r="E53" s="20" t="s">
        <v>91</v>
      </c>
      <c r="F53" s="21">
        <v>1302306</v>
      </c>
      <c r="G53" s="21">
        <v>1718363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100961141</v>
      </c>
      <c r="C55" s="21">
        <v>100683082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2341339460</v>
      </c>
      <c r="C57" s="21">
        <v>2216104076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1332981066</v>
      </c>
      <c r="C59" s="21">
        <v>1278761477</v>
      </c>
      <c r="D59" s="24"/>
      <c r="E59" s="20" t="s">
        <v>97</v>
      </c>
      <c r="F59" s="21">
        <v>1514354344</v>
      </c>
      <c r="G59" s="21">
        <v>1600693595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117350896</v>
      </c>
      <c r="C61" s="21">
        <v>118627819</v>
      </c>
      <c r="D61" s="24"/>
      <c r="E61" s="20" t="s">
        <v>99</v>
      </c>
      <c r="F61" s="21">
        <v>22719</v>
      </c>
      <c r="G61" s="21">
        <v>22719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-71454954</v>
      </c>
      <c r="C63" s="21">
        <v>-74451662</v>
      </c>
      <c r="D63" s="22"/>
      <c r="E63" s="20" t="s">
        <v>101</v>
      </c>
      <c r="F63" s="21">
        <v>2409425</v>
      </c>
      <c r="G63" s="21">
        <v>2409425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429621174</v>
      </c>
      <c r="C65" s="21">
        <v>463938270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3717718</v>
      </c>
      <c r="C69" s="21">
        <v>6046368</v>
      </c>
      <c r="D69" s="24"/>
      <c r="E69" s="20" t="s">
        <v>105</v>
      </c>
      <c r="F69" s="21">
        <f>SUM(F63+F61+F59+F57+F55+F53)</f>
        <v>1518088794</v>
      </c>
      <c r="G69" s="21">
        <f>SUM(G63+G61+G59+G57+G55+G53)</f>
        <v>1604844102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4309873384</v>
      </c>
      <c r="C71" s="21">
        <f>SUM(C69+C65+C63+C61+C59+C57+C55+C53+C67)</f>
        <v>4164910909</v>
      </c>
      <c r="D71" s="24"/>
      <c r="E71" s="20" t="s">
        <v>107</v>
      </c>
      <c r="F71" s="21">
        <f>SUM(F69+F49)</f>
        <v>1828388748</v>
      </c>
      <c r="G71" s="21">
        <f>SUM(G69+G49)</f>
        <v>1895823464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73954377</v>
      </c>
      <c r="G75" s="35">
        <f>SUM(G77+G79+G81)</f>
        <v>73954377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73954377</v>
      </c>
      <c r="G79" s="21">
        <v>73954377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3400417797</v>
      </c>
      <c r="G83" s="35">
        <f>SUM(G85+G87+G89+G91+G93)</f>
        <v>2652238068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435030927</v>
      </c>
      <c r="G85" s="21">
        <v>26265318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2496908544</v>
      </c>
      <c r="G87" s="21">
        <v>2272291290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468198894</v>
      </c>
      <c r="G89" s="21">
        <v>353402028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279432</v>
      </c>
      <c r="G93" s="21">
        <v>279432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3474372174</v>
      </c>
      <c r="G101" s="21">
        <f>SUM(G75+G83+G95)</f>
        <v>2726192445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5302760922</v>
      </c>
      <c r="C104" s="41">
        <f>SUM(C71+C49)</f>
        <v>4622015909</v>
      </c>
      <c r="D104" s="42"/>
      <c r="E104" s="40" t="s">
        <v>124</v>
      </c>
      <c r="F104" s="41">
        <f>SUM(F101+F71)</f>
        <v>5302760922</v>
      </c>
      <c r="G104" s="41">
        <f>SUM(G101+G71)</f>
        <v>4622015909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2023-08-15T18:28:44Z</dcterms:created>
  <dcterms:modified xsi:type="dcterms:W3CDTF">2023-08-15T18:28:45Z</dcterms:modified>
</cp:coreProperties>
</file>