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3\2do Trimestre\Información Magin Presupuestal\"/>
    </mc:Choice>
  </mc:AlternateContent>
  <xr:revisionPtr revIDLastSave="0" documentId="8_{4CD1F90E-2252-4B36-A339-DAB28129131E}" xr6:coauthVersionLast="47" xr6:coauthVersionMax="47" xr10:uidLastSave="{00000000-0000-0000-0000-000000000000}"/>
  <bookViews>
    <workbookView xWindow="-120" yWindow="-120" windowWidth="20730" windowHeight="11160" xr2:uid="{54BA2216-FBB1-43DF-925D-97BD45B54CF8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" i="1" l="1"/>
  <c r="H91" i="1" s="1"/>
  <c r="G85" i="1"/>
  <c r="F85" i="1"/>
  <c r="E85" i="1"/>
  <c r="H85" i="1" s="1"/>
  <c r="D85" i="1"/>
  <c r="C85" i="1"/>
  <c r="D80" i="1"/>
  <c r="E78" i="1"/>
  <c r="H78" i="1" s="1"/>
  <c r="H76" i="1"/>
  <c r="G71" i="1"/>
  <c r="F71" i="1"/>
  <c r="D71" i="1"/>
  <c r="C71" i="1"/>
  <c r="E71" i="1" s="1"/>
  <c r="H71" i="1" s="1"/>
  <c r="E69" i="1"/>
  <c r="E68" i="1"/>
  <c r="H68" i="1" s="1"/>
  <c r="E67" i="1"/>
  <c r="G66" i="1"/>
  <c r="G11" i="1" s="1"/>
  <c r="F66" i="1"/>
  <c r="D66" i="1"/>
  <c r="C66" i="1"/>
  <c r="E66" i="1" s="1"/>
  <c r="H66" i="1" s="1"/>
  <c r="E64" i="1"/>
  <c r="H64" i="1" s="1"/>
  <c r="E63" i="1"/>
  <c r="H63" i="1" s="1"/>
  <c r="E62" i="1"/>
  <c r="E61" i="1"/>
  <c r="H61" i="1" s="1"/>
  <c r="H60" i="1"/>
  <c r="E60" i="1"/>
  <c r="E59" i="1"/>
  <c r="H59" i="1" s="1"/>
  <c r="E58" i="1"/>
  <c r="H58" i="1" s="1"/>
  <c r="H57" i="1"/>
  <c r="E57" i="1"/>
  <c r="E56" i="1"/>
  <c r="H56" i="1" s="1"/>
  <c r="G55" i="1"/>
  <c r="F55" i="1"/>
  <c r="F11" i="1" s="1"/>
  <c r="D55" i="1"/>
  <c r="C55" i="1"/>
  <c r="E55" i="1" s="1"/>
  <c r="H55" i="1" s="1"/>
  <c r="E54" i="1"/>
  <c r="E48" i="1"/>
  <c r="H48" i="1" s="1"/>
  <c r="E47" i="1"/>
  <c r="H47" i="1" s="1"/>
  <c r="E46" i="1"/>
  <c r="E45" i="1"/>
  <c r="H45" i="1" s="1"/>
  <c r="G44" i="1"/>
  <c r="F44" i="1"/>
  <c r="D44" i="1"/>
  <c r="C44" i="1"/>
  <c r="E44" i="1" s="1"/>
  <c r="H44" i="1" s="1"/>
  <c r="H42" i="1"/>
  <c r="E42" i="1"/>
  <c r="E41" i="1"/>
  <c r="H41" i="1" s="1"/>
  <c r="E40" i="1"/>
  <c r="H40" i="1" s="1"/>
  <c r="H39" i="1"/>
  <c r="E39" i="1"/>
  <c r="E38" i="1"/>
  <c r="H38" i="1" s="1"/>
  <c r="E37" i="1"/>
  <c r="H37" i="1" s="1"/>
  <c r="H36" i="1"/>
  <c r="E36" i="1"/>
  <c r="E35" i="1"/>
  <c r="H35" i="1" s="1"/>
  <c r="E34" i="1"/>
  <c r="H34" i="1" s="1"/>
  <c r="G33" i="1"/>
  <c r="F33" i="1"/>
  <c r="D33" i="1"/>
  <c r="C33" i="1"/>
  <c r="E33" i="1" s="1"/>
  <c r="H33" i="1" s="1"/>
  <c r="H31" i="1"/>
  <c r="E31" i="1"/>
  <c r="E30" i="1"/>
  <c r="H30" i="1" s="1"/>
  <c r="E29" i="1"/>
  <c r="H29" i="1" s="1"/>
  <c r="H28" i="1"/>
  <c r="E28" i="1"/>
  <c r="E27" i="1"/>
  <c r="H27" i="1" s="1"/>
  <c r="E26" i="1"/>
  <c r="H26" i="1" s="1"/>
  <c r="H25" i="1"/>
  <c r="E25" i="1"/>
  <c r="E24" i="1"/>
  <c r="H24" i="1" s="1"/>
  <c r="E23" i="1"/>
  <c r="H23" i="1" s="1"/>
  <c r="G22" i="1"/>
  <c r="F22" i="1"/>
  <c r="D22" i="1"/>
  <c r="C22" i="1"/>
  <c r="E22" i="1" s="1"/>
  <c r="H22" i="1" s="1"/>
  <c r="H20" i="1"/>
  <c r="E20" i="1"/>
  <c r="E19" i="1"/>
  <c r="H18" i="1"/>
  <c r="E18" i="1"/>
  <c r="E17" i="1"/>
  <c r="H17" i="1" s="1"/>
  <c r="E16" i="1"/>
  <c r="H16" i="1" s="1"/>
  <c r="H15" i="1"/>
  <c r="E15" i="1"/>
  <c r="E14" i="1"/>
  <c r="H14" i="1" s="1"/>
  <c r="G13" i="1"/>
  <c r="F13" i="1"/>
  <c r="D13" i="1"/>
  <c r="C13" i="1"/>
  <c r="E13" i="1" s="1"/>
  <c r="H13" i="1" s="1"/>
  <c r="D11" i="1"/>
  <c r="C11" i="1"/>
  <c r="E11" i="1" s="1"/>
  <c r="H11" i="1" s="1"/>
</calcChain>
</file>

<file path=xl/sharedStrings.xml><?xml version="1.0" encoding="utf-8"?>
<sst xmlns="http://schemas.openxmlformats.org/spreadsheetml/2006/main" count="90" uniqueCount="89">
  <si>
    <t>GOBIERNO CONSTITUCIONAL DEL ESTADO DE CHIAPAS</t>
  </si>
  <si>
    <t>ÓRGANOS AUTÓNOMOS</t>
  </si>
  <si>
    <t>ESTADO ANALÍTICO DEL EJERCICIO DEL PRESUPUESTO DE EGRESOS</t>
  </si>
  <si>
    <t>CLASIFICACIÓN POR OBJETO DEL GASTO (CAPÍTULO Y CONCEPTO)</t>
  </si>
  <si>
    <t>DEL 1 DE ENERO AL 30 DE JUNIO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</si>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</sst>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164" fontId="8" fillId="0" borderId="0" xfId="1" applyNumberFormat="1" applyFont="1" applyAlignment="1">
      <alignment vertical="center"/>
    </xf>
    <xf numFmtId="0" fontId="2" fillId="0" borderId="0" xfId="1" applyAlignment="1">
      <alignment vertical="center"/>
    </xf>
    <xf numFmtId="0" fontId="8" fillId="4" borderId="0" xfId="1" applyFont="1" applyFill="1" applyAlignment="1">
      <alignment horizontal="center" vertical="top"/>
    </xf>
    <xf numFmtId="164" fontId="8" fillId="4" borderId="0" xfId="1" applyNumberFormat="1" applyFont="1" applyFill="1" applyAlignment="1">
      <alignment vertical="top"/>
    </xf>
    <xf numFmtId="0" fontId="9" fillId="5" borderId="0" xfId="1" applyFont="1" applyFill="1" applyAlignment="1">
      <alignment horizontal="left" vertical="top"/>
    </xf>
    <xf numFmtId="164" fontId="9" fillId="5" borderId="0" xfId="1" applyNumberFormat="1" applyFont="1" applyFill="1" applyAlignment="1">
      <alignment vertical="top"/>
    </xf>
    <xf numFmtId="0" fontId="9" fillId="0" borderId="0" xfId="1" applyFont="1" applyAlignment="1">
      <alignment vertical="top"/>
    </xf>
    <xf numFmtId="0" fontId="10" fillId="0" borderId="0" xfId="1" applyFont="1" applyAlignment="1">
      <alignment vertical="top"/>
    </xf>
    <xf numFmtId="0" fontId="10" fillId="0" borderId="0" xfId="1" applyFont="1" applyAlignment="1">
      <alignment horizontal="justify" vertical="top"/>
    </xf>
    <xf numFmtId="164" fontId="10" fillId="0" borderId="0" xfId="1" applyNumberFormat="1" applyFont="1" applyAlignment="1">
      <alignment vertical="top"/>
    </xf>
    <xf numFmtId="0" fontId="2" fillId="0" borderId="0" xfId="1" applyAlignment="1">
      <alignment vertical="top"/>
    </xf>
    <xf numFmtId="0" fontId="10" fillId="0" borderId="0" xfId="1" applyFont="1" applyAlignment="1">
      <alignment vertical="top" wrapText="1"/>
    </xf>
    <xf numFmtId="0" fontId="10" fillId="0" borderId="0" xfId="1" applyFont="1" applyAlignment="1">
      <alignment horizontal="justify" vertical="top" wrapText="1"/>
    </xf>
    <xf numFmtId="0" fontId="9" fillId="5" borderId="0" xfId="1" applyFont="1" applyFill="1" applyAlignment="1">
      <alignment horizontal="left" vertical="top" wrapText="1"/>
    </xf>
    <xf numFmtId="164" fontId="11" fillId="0" borderId="0" xfId="0" applyNumberFormat="1" applyFont="1"/>
    <xf numFmtId="0" fontId="2" fillId="0" borderId="0" xfId="1"/>
    <xf numFmtId="0" fontId="10" fillId="0" borderId="10" xfId="1" applyFont="1" applyBorder="1" applyAlignment="1">
      <alignment vertical="top"/>
    </xf>
    <xf numFmtId="0" fontId="10" fillId="0" borderId="10" xfId="1" applyFont="1" applyBorder="1" applyAlignment="1">
      <alignment horizontal="justify" vertical="top"/>
    </xf>
    <xf numFmtId="164" fontId="10" fillId="0" borderId="10" xfId="1" applyNumberFormat="1" applyFont="1" applyBorder="1" applyAlignment="1">
      <alignment vertical="top"/>
    </xf>
    <xf numFmtId="0" fontId="2" fillId="0" borderId="10" xfId="1" applyBorder="1"/>
    <xf numFmtId="0" fontId="9" fillId="0" borderId="0" xfId="1" applyFont="1" applyAlignment="1">
      <alignment horizontal="justify"/>
    </xf>
    <xf numFmtId="0" fontId="10" fillId="0" borderId="0" xfId="1" applyFont="1" applyAlignment="1">
      <alignment horizontal="justify"/>
    </xf>
    <xf numFmtId="164" fontId="9" fillId="0" borderId="0" xfId="1" applyNumberFormat="1" applyFont="1" applyAlignment="1">
      <alignment vertical="top"/>
    </xf>
    <xf numFmtId="0" fontId="8" fillId="0" borderId="0" xfId="1" applyFont="1"/>
  </cellXfs>
  <cellStyles count="3">
    <cellStyle name="Normal" xfId="0" builtinId="0"/>
    <cellStyle name="Normal 12 3 2" xfId="2" xr:uid="{CED3EECD-0717-4AEE-AD7C-A704E922173D}"/>
    <cellStyle name="Normal 3_1. Ingreso Público" xfId="1" xr:uid="{8E0D40F2-A20C-4EB4-915C-B938FB025F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34FEE-F260-4570-8C05-38CCF7262F54}">
  <dimension ref="A1:I97"/>
  <sheetViews>
    <sheetView showGridLines="0" tabSelected="1" topLeftCell="A70" workbookViewId="0">
      <selection activeCell="D20" sqref="D20"/>
    </sheetView>
  </sheetViews>
  <sheetFormatPr baseColWidth="10" defaultRowHeight="15" x14ac:dyDescent="0.25"/>
  <cols>
    <col min="1" max="1" width="2.7109375" style="31" customWidth="1"/>
    <col min="2" max="2" width="47.85546875" style="31" customWidth="1"/>
    <col min="3" max="3" width="14" style="31" customWidth="1"/>
    <col min="4" max="5" width="15.7109375" style="31" customWidth="1"/>
    <col min="6" max="7" width="14.42578125" style="31" customWidth="1"/>
    <col min="8" max="8" width="15.7109375" style="31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8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8" x14ac:dyDescent="0.25">
      <c r="A6" s="3" t="s">
        <v>5</v>
      </c>
      <c r="B6" s="3"/>
      <c r="C6" s="3"/>
      <c r="D6" s="3"/>
      <c r="E6" s="3"/>
      <c r="F6" s="3"/>
      <c r="G6" s="3"/>
      <c r="H6" s="3"/>
    </row>
    <row r="7" spans="1:8" ht="15" customHeight="1" x14ac:dyDescent="0.25">
      <c r="A7" s="4" t="s">
        <v>6</v>
      </c>
      <c r="B7" s="5"/>
      <c r="C7" s="5" t="s">
        <v>7</v>
      </c>
      <c r="D7" s="5"/>
      <c r="E7" s="5"/>
      <c r="F7" s="5"/>
      <c r="G7" s="5"/>
      <c r="H7" s="6" t="s">
        <v>8</v>
      </c>
    </row>
    <row r="8" spans="1:8" ht="24" x14ac:dyDescent="0.25">
      <c r="A8" s="7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</row>
    <row r="9" spans="1:8" x14ac:dyDescent="0.25">
      <c r="A9" s="11"/>
      <c r="B9" s="12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8" s="17" customFormat="1" ht="2.25" customHeight="1" x14ac:dyDescent="0.25">
      <c r="A10" s="15"/>
      <c r="B10" s="15"/>
      <c r="C10" s="16"/>
      <c r="D10" s="16"/>
      <c r="E10" s="16"/>
      <c r="F10" s="16"/>
      <c r="G10" s="16"/>
      <c r="H10" s="16"/>
    </row>
    <row r="11" spans="1:8" s="17" customFormat="1" ht="16.5" customHeight="1" x14ac:dyDescent="0.25">
      <c r="A11" s="18" t="s">
        <v>16</v>
      </c>
      <c r="B11" s="18" t="s">
        <v>16</v>
      </c>
      <c r="C11" s="19">
        <f>SUM(C13,C22,C33,C44,C55,C66,C71,C85)</f>
        <v>3535792340</v>
      </c>
      <c r="D11" s="19">
        <f>SUM(D13,D22,D33,D44,D55,D66,D71,D85)</f>
        <v>849545639.80999994</v>
      </c>
      <c r="E11" s="19">
        <f>C11+D11</f>
        <v>4385337979.8099995</v>
      </c>
      <c r="F11" s="19">
        <f>SUM(F13,F22,F33,F44,F55,F66,F71,F85)</f>
        <v>2034816578</v>
      </c>
      <c r="G11" s="19">
        <f>SUM(G13,G22,G33,G44,G55,G66,G71,G85)</f>
        <v>1990285589</v>
      </c>
      <c r="H11" s="19">
        <f>SUM(E11-F11)</f>
        <v>2350521401.8099995</v>
      </c>
    </row>
    <row r="12" spans="1:8" s="17" customFormat="1" ht="12" customHeight="1" x14ac:dyDescent="0.25">
      <c r="A12" s="15"/>
      <c r="B12" s="15"/>
      <c r="C12" s="16"/>
      <c r="D12" s="16"/>
      <c r="E12" s="16"/>
      <c r="F12" s="16"/>
      <c r="G12" s="16"/>
      <c r="H12" s="16"/>
    </row>
    <row r="13" spans="1:8" s="22" customFormat="1" ht="12" x14ac:dyDescent="0.25">
      <c r="A13" s="20" t="s">
        <v>17</v>
      </c>
      <c r="B13" s="20"/>
      <c r="C13" s="21">
        <f>SUM(C14:C20)</f>
        <v>1118005883</v>
      </c>
      <c r="D13" s="21">
        <f>SUM(D14:D20)</f>
        <v>43845929</v>
      </c>
      <c r="E13" s="21">
        <f>C13+D13</f>
        <v>1161851812</v>
      </c>
      <c r="F13" s="21">
        <f>SUM(F14:F20)</f>
        <v>447325057</v>
      </c>
      <c r="G13" s="21">
        <f>SUM(G14:G20)</f>
        <v>435355740</v>
      </c>
      <c r="H13" s="21">
        <f>SUM(E13-F13)</f>
        <v>714526755</v>
      </c>
    </row>
    <row r="14" spans="1:8" s="23" customFormat="1" ht="12" customHeight="1" x14ac:dyDescent="0.25">
      <c r="B14" s="24" t="s">
        <v>18</v>
      </c>
      <c r="C14" s="25">
        <v>398371125</v>
      </c>
      <c r="D14" s="25">
        <v>11464569</v>
      </c>
      <c r="E14" s="25">
        <f t="shared" ref="E14:E31" si="0">C14+D14</f>
        <v>409835694</v>
      </c>
      <c r="F14" s="25">
        <v>184684954</v>
      </c>
      <c r="G14" s="25">
        <v>175370864</v>
      </c>
      <c r="H14" s="25">
        <f>E14-F14</f>
        <v>225150740</v>
      </c>
    </row>
    <row r="15" spans="1:8" s="26" customFormat="1" ht="12.75" customHeight="1" x14ac:dyDescent="0.25">
      <c r="A15" s="23"/>
      <c r="B15" s="24" t="s">
        <v>19</v>
      </c>
      <c r="C15" s="25">
        <v>4492714</v>
      </c>
      <c r="D15" s="25">
        <v>7811576</v>
      </c>
      <c r="E15" s="25">
        <f t="shared" si="0"/>
        <v>12304290</v>
      </c>
      <c r="F15" s="25">
        <v>7482416</v>
      </c>
      <c r="G15" s="25">
        <v>7156583</v>
      </c>
      <c r="H15" s="25">
        <f>E15-F15</f>
        <v>4821874</v>
      </c>
    </row>
    <row r="16" spans="1:8" s="26" customFormat="1" ht="12.75" customHeight="1" x14ac:dyDescent="0.25">
      <c r="A16" s="23"/>
      <c r="B16" s="24" t="s">
        <v>20</v>
      </c>
      <c r="C16" s="25">
        <v>514525672</v>
      </c>
      <c r="D16" s="25">
        <v>12735848</v>
      </c>
      <c r="E16" s="25">
        <f t="shared" si="0"/>
        <v>527261520</v>
      </c>
      <c r="F16" s="25">
        <v>170408298</v>
      </c>
      <c r="G16" s="25">
        <v>169182130</v>
      </c>
      <c r="H16" s="25">
        <f t="shared" ref="H16:H20" si="1">E16-F16</f>
        <v>356853222</v>
      </c>
    </row>
    <row r="17" spans="1:8" s="26" customFormat="1" ht="12.75" customHeight="1" x14ac:dyDescent="0.25">
      <c r="A17" s="23"/>
      <c r="B17" s="24" t="s">
        <v>21</v>
      </c>
      <c r="C17" s="25">
        <v>69120413</v>
      </c>
      <c r="D17" s="25">
        <v>1795429</v>
      </c>
      <c r="E17" s="25">
        <f t="shared" si="0"/>
        <v>70915842</v>
      </c>
      <c r="F17" s="25">
        <v>29062300</v>
      </c>
      <c r="G17" s="25">
        <v>28607698</v>
      </c>
      <c r="H17" s="25">
        <f t="shared" si="1"/>
        <v>41853542</v>
      </c>
    </row>
    <row r="18" spans="1:8" s="26" customFormat="1" ht="12.75" customHeight="1" x14ac:dyDescent="0.25">
      <c r="A18" s="23"/>
      <c r="B18" s="24" t="s">
        <v>22</v>
      </c>
      <c r="C18" s="25">
        <v>95550767</v>
      </c>
      <c r="D18" s="25">
        <v>7024423</v>
      </c>
      <c r="E18" s="25">
        <f t="shared" si="0"/>
        <v>102575190</v>
      </c>
      <c r="F18" s="25">
        <v>49048330</v>
      </c>
      <c r="G18" s="25">
        <v>48898023</v>
      </c>
      <c r="H18" s="25">
        <f t="shared" si="1"/>
        <v>53526860</v>
      </c>
    </row>
    <row r="19" spans="1:8" s="26" customFormat="1" ht="12.75" customHeight="1" x14ac:dyDescent="0.25">
      <c r="A19" s="23"/>
      <c r="B19" s="24" t="s">
        <v>23</v>
      </c>
      <c r="C19" s="25">
        <v>138075</v>
      </c>
      <c r="D19" s="25">
        <v>0</v>
      </c>
      <c r="E19" s="25">
        <f t="shared" si="0"/>
        <v>138075</v>
      </c>
      <c r="F19" s="25">
        <v>0</v>
      </c>
      <c r="G19" s="25">
        <v>0</v>
      </c>
      <c r="H19" s="25">
        <v>0</v>
      </c>
    </row>
    <row r="20" spans="1:8" s="26" customFormat="1" ht="12.75" customHeight="1" x14ac:dyDescent="0.25">
      <c r="A20" s="23"/>
      <c r="B20" s="24" t="s">
        <v>24</v>
      </c>
      <c r="C20" s="25">
        <v>35807117</v>
      </c>
      <c r="D20" s="25">
        <v>3014084</v>
      </c>
      <c r="E20" s="25">
        <f t="shared" si="0"/>
        <v>38821201</v>
      </c>
      <c r="F20" s="25">
        <v>6638759</v>
      </c>
      <c r="G20" s="25">
        <v>6140442</v>
      </c>
      <c r="H20" s="25">
        <f t="shared" si="1"/>
        <v>32182442</v>
      </c>
    </row>
    <row r="21" spans="1:8" s="17" customFormat="1" ht="3.75" customHeight="1" x14ac:dyDescent="0.25">
      <c r="A21" s="15"/>
      <c r="B21" s="15"/>
      <c r="C21" s="16"/>
      <c r="D21" s="16"/>
      <c r="E21" s="25"/>
      <c r="F21" s="16"/>
      <c r="G21" s="16"/>
      <c r="H21" s="16"/>
    </row>
    <row r="22" spans="1:8" s="22" customFormat="1" ht="12" x14ac:dyDescent="0.25">
      <c r="A22" s="20" t="s">
        <v>25</v>
      </c>
      <c r="B22" s="20"/>
      <c r="C22" s="21">
        <f>SUM(C23:C31)</f>
        <v>76027680</v>
      </c>
      <c r="D22" s="21">
        <f>SUM(D23:D31)</f>
        <v>5872002.8100000005</v>
      </c>
      <c r="E22" s="21">
        <f>C22+D22</f>
        <v>81899682.810000002</v>
      </c>
      <c r="F22" s="21">
        <f>SUM(F23:F31)</f>
        <v>30898931</v>
      </c>
      <c r="G22" s="21">
        <f>SUM(G23:G31)</f>
        <v>28985453</v>
      </c>
      <c r="H22" s="21">
        <f>SUM(E22-F22)</f>
        <v>51000751.810000002</v>
      </c>
    </row>
    <row r="23" spans="1:8" s="26" customFormat="1" ht="24" customHeight="1" x14ac:dyDescent="0.25">
      <c r="A23" s="27"/>
      <c r="B23" s="28" t="s">
        <v>26</v>
      </c>
      <c r="C23" s="25">
        <v>16310816</v>
      </c>
      <c r="D23" s="25">
        <v>1480505.81</v>
      </c>
      <c r="E23" s="25">
        <f t="shared" si="0"/>
        <v>17791321.809999999</v>
      </c>
      <c r="F23" s="25">
        <v>6406212</v>
      </c>
      <c r="G23" s="25">
        <v>6150901</v>
      </c>
      <c r="H23" s="25">
        <f t="shared" ref="H23:H31" si="2">E23-F23</f>
        <v>11385109.809999999</v>
      </c>
    </row>
    <row r="24" spans="1:8" s="26" customFormat="1" ht="12.75" customHeight="1" x14ac:dyDescent="0.25">
      <c r="A24" s="23"/>
      <c r="B24" s="24" t="s">
        <v>27</v>
      </c>
      <c r="C24" s="25">
        <v>16914857</v>
      </c>
      <c r="D24" s="25">
        <v>961663</v>
      </c>
      <c r="E24" s="25">
        <f t="shared" si="0"/>
        <v>17876520</v>
      </c>
      <c r="F24" s="25">
        <v>6830425</v>
      </c>
      <c r="G24" s="25">
        <v>6435158</v>
      </c>
      <c r="H24" s="25">
        <f t="shared" si="2"/>
        <v>11046095</v>
      </c>
    </row>
    <row r="25" spans="1:8" s="26" customFormat="1" ht="24" customHeight="1" x14ac:dyDescent="0.25">
      <c r="A25" s="23"/>
      <c r="B25" s="28" t="s">
        <v>28</v>
      </c>
      <c r="C25" s="25">
        <v>0</v>
      </c>
      <c r="D25" s="25">
        <v>778</v>
      </c>
      <c r="E25" s="25">
        <f t="shared" si="0"/>
        <v>778</v>
      </c>
      <c r="F25" s="25">
        <v>778</v>
      </c>
      <c r="G25" s="25">
        <v>778</v>
      </c>
      <c r="H25" s="25">
        <f t="shared" si="2"/>
        <v>0</v>
      </c>
    </row>
    <row r="26" spans="1:8" s="26" customFormat="1" ht="12.75" customHeight="1" x14ac:dyDescent="0.25">
      <c r="A26" s="23"/>
      <c r="B26" s="24" t="s">
        <v>29</v>
      </c>
      <c r="C26" s="25">
        <v>2874380</v>
      </c>
      <c r="D26" s="25">
        <v>351152</v>
      </c>
      <c r="E26" s="25">
        <f t="shared" si="0"/>
        <v>3225532</v>
      </c>
      <c r="F26" s="25">
        <v>753880</v>
      </c>
      <c r="G26" s="25">
        <v>728350</v>
      </c>
      <c r="H26" s="25">
        <f t="shared" si="2"/>
        <v>2471652</v>
      </c>
    </row>
    <row r="27" spans="1:8" s="26" customFormat="1" ht="12.75" customHeight="1" x14ac:dyDescent="0.25">
      <c r="A27" s="23"/>
      <c r="B27" s="24" t="s">
        <v>30</v>
      </c>
      <c r="C27" s="25">
        <v>3498330</v>
      </c>
      <c r="D27" s="25">
        <v>55520</v>
      </c>
      <c r="E27" s="25">
        <f t="shared" si="0"/>
        <v>3553850</v>
      </c>
      <c r="F27" s="25">
        <v>1635873</v>
      </c>
      <c r="G27" s="25">
        <v>1625781</v>
      </c>
      <c r="H27" s="25">
        <f t="shared" si="2"/>
        <v>1917977</v>
      </c>
    </row>
    <row r="28" spans="1:8" s="26" customFormat="1" ht="12.75" customHeight="1" x14ac:dyDescent="0.25">
      <c r="A28" s="23"/>
      <c r="B28" s="24" t="s">
        <v>31</v>
      </c>
      <c r="C28" s="25">
        <v>34220643</v>
      </c>
      <c r="D28" s="25">
        <v>2563707</v>
      </c>
      <c r="E28" s="25">
        <f t="shared" si="0"/>
        <v>36784350</v>
      </c>
      <c r="F28" s="25">
        <v>14813501</v>
      </c>
      <c r="G28" s="25">
        <v>13612191</v>
      </c>
      <c r="H28" s="25">
        <f t="shared" si="2"/>
        <v>21970849</v>
      </c>
    </row>
    <row r="29" spans="1:8" s="26" customFormat="1" ht="24" customHeight="1" x14ac:dyDescent="0.25">
      <c r="A29" s="23"/>
      <c r="B29" s="28" t="s">
        <v>32</v>
      </c>
      <c r="C29" s="25">
        <v>888676</v>
      </c>
      <c r="D29" s="25">
        <v>209712</v>
      </c>
      <c r="E29" s="25">
        <f t="shared" si="0"/>
        <v>1098388</v>
      </c>
      <c r="F29" s="25">
        <v>92894</v>
      </c>
      <c r="G29" s="25">
        <v>87548</v>
      </c>
      <c r="H29" s="25">
        <f t="shared" si="2"/>
        <v>1005494</v>
      </c>
    </row>
    <row r="30" spans="1:8" s="26" customFormat="1" ht="12.75" customHeight="1" x14ac:dyDescent="0.25">
      <c r="A30" s="23"/>
      <c r="B30" s="24" t="s">
        <v>33</v>
      </c>
      <c r="C30" s="25">
        <v>0</v>
      </c>
      <c r="D30" s="25">
        <v>0</v>
      </c>
      <c r="E30" s="25">
        <f t="shared" si="0"/>
        <v>0</v>
      </c>
      <c r="F30" s="25">
        <v>0</v>
      </c>
      <c r="G30" s="25">
        <v>0</v>
      </c>
      <c r="H30" s="25">
        <f>E30-F30</f>
        <v>0</v>
      </c>
    </row>
    <row r="31" spans="1:8" s="26" customFormat="1" ht="12.75" customHeight="1" x14ac:dyDescent="0.25">
      <c r="A31" s="23"/>
      <c r="B31" s="24" t="s">
        <v>34</v>
      </c>
      <c r="C31" s="25">
        <v>1319978</v>
      </c>
      <c r="D31" s="25">
        <v>248965</v>
      </c>
      <c r="E31" s="25">
        <f t="shared" si="0"/>
        <v>1568943</v>
      </c>
      <c r="F31" s="25">
        <v>365368</v>
      </c>
      <c r="G31" s="25">
        <v>344746</v>
      </c>
      <c r="H31" s="25">
        <f t="shared" si="2"/>
        <v>1203575</v>
      </c>
    </row>
    <row r="32" spans="1:8" s="17" customFormat="1" ht="3.75" customHeight="1" x14ac:dyDescent="0.25">
      <c r="A32" s="15"/>
      <c r="B32" s="15"/>
      <c r="C32" s="16"/>
      <c r="D32" s="16"/>
      <c r="E32" s="25"/>
      <c r="F32" s="16"/>
      <c r="G32" s="16"/>
      <c r="H32" s="16"/>
    </row>
    <row r="33" spans="1:8" s="22" customFormat="1" ht="12" x14ac:dyDescent="0.25">
      <c r="A33" s="20" t="s">
        <v>35</v>
      </c>
      <c r="B33" s="20"/>
      <c r="C33" s="21">
        <f>SUM(C34:C42)</f>
        <v>347210626</v>
      </c>
      <c r="D33" s="21">
        <f>SUM(D34:D42)</f>
        <v>639249126</v>
      </c>
      <c r="E33" s="21">
        <f>C33+D33</f>
        <v>986459752</v>
      </c>
      <c r="F33" s="21">
        <f>SUM(F34:F42)</f>
        <v>689069062</v>
      </c>
      <c r="G33" s="21">
        <f>SUM(G34:G42)</f>
        <v>659683571</v>
      </c>
      <c r="H33" s="21">
        <f>SUM(E33-F33)</f>
        <v>297390690</v>
      </c>
    </row>
    <row r="34" spans="1:8" s="26" customFormat="1" ht="12.75" customHeight="1" x14ac:dyDescent="0.25">
      <c r="A34" s="23"/>
      <c r="B34" s="24" t="s">
        <v>36</v>
      </c>
      <c r="C34" s="25">
        <v>43824811</v>
      </c>
      <c r="D34" s="25">
        <v>31854</v>
      </c>
      <c r="E34" s="25">
        <f t="shared" ref="E34:E71" si="3">C34+D34</f>
        <v>43856665</v>
      </c>
      <c r="F34" s="25">
        <v>16323412</v>
      </c>
      <c r="G34" s="25">
        <v>15768937</v>
      </c>
      <c r="H34" s="25">
        <f t="shared" ref="H34:H42" si="4">E34-F34</f>
        <v>27533253</v>
      </c>
    </row>
    <row r="35" spans="1:8" s="26" customFormat="1" ht="12.75" customHeight="1" x14ac:dyDescent="0.25">
      <c r="A35" s="23"/>
      <c r="B35" s="24" t="s">
        <v>37</v>
      </c>
      <c r="C35" s="25">
        <v>29427608</v>
      </c>
      <c r="D35" s="25">
        <v>201348</v>
      </c>
      <c r="E35" s="25">
        <f t="shared" si="3"/>
        <v>29628956</v>
      </c>
      <c r="F35" s="25">
        <v>11428653</v>
      </c>
      <c r="G35" s="25">
        <v>9975805</v>
      </c>
      <c r="H35" s="25">
        <f t="shared" si="4"/>
        <v>18200303</v>
      </c>
    </row>
    <row r="36" spans="1:8" s="26" customFormat="1" ht="24" customHeight="1" x14ac:dyDescent="0.25">
      <c r="A36" s="23"/>
      <c r="B36" s="28" t="s">
        <v>38</v>
      </c>
      <c r="C36" s="25">
        <v>129042527</v>
      </c>
      <c r="D36" s="25">
        <v>109654260</v>
      </c>
      <c r="E36" s="25">
        <f t="shared" si="3"/>
        <v>238696787</v>
      </c>
      <c r="F36" s="25">
        <v>105975829</v>
      </c>
      <c r="G36" s="25">
        <v>80416231</v>
      </c>
      <c r="H36" s="25">
        <f t="shared" si="4"/>
        <v>132720958</v>
      </c>
    </row>
    <row r="37" spans="1:8" s="26" customFormat="1" ht="12.75" customHeight="1" x14ac:dyDescent="0.25">
      <c r="A37" s="23"/>
      <c r="B37" s="24" t="s">
        <v>39</v>
      </c>
      <c r="C37" s="25">
        <v>9341539</v>
      </c>
      <c r="D37" s="25">
        <v>247408</v>
      </c>
      <c r="E37" s="25">
        <f t="shared" si="3"/>
        <v>9588947</v>
      </c>
      <c r="F37" s="25">
        <v>7855637</v>
      </c>
      <c r="G37" s="25">
        <v>7845973</v>
      </c>
      <c r="H37" s="25">
        <f t="shared" si="4"/>
        <v>1733310</v>
      </c>
    </row>
    <row r="38" spans="1:8" s="26" customFormat="1" ht="24" customHeight="1" x14ac:dyDescent="0.25">
      <c r="A38" s="23"/>
      <c r="B38" s="28" t="s">
        <v>40</v>
      </c>
      <c r="C38" s="25">
        <v>42144614</v>
      </c>
      <c r="D38" s="25">
        <v>6486576</v>
      </c>
      <c r="E38" s="25">
        <f t="shared" si="3"/>
        <v>48631190</v>
      </c>
      <c r="F38" s="25">
        <v>11207475</v>
      </c>
      <c r="G38" s="25">
        <v>10384848</v>
      </c>
      <c r="H38" s="25">
        <f t="shared" si="4"/>
        <v>37423715</v>
      </c>
    </row>
    <row r="39" spans="1:8" s="26" customFormat="1" ht="12.75" customHeight="1" x14ac:dyDescent="0.25">
      <c r="A39" s="23"/>
      <c r="B39" s="24" t="s">
        <v>41</v>
      </c>
      <c r="C39" s="25">
        <v>1112216</v>
      </c>
      <c r="D39" s="25">
        <v>288113</v>
      </c>
      <c r="E39" s="25">
        <f t="shared" si="3"/>
        <v>1400329</v>
      </c>
      <c r="F39" s="25">
        <v>127404</v>
      </c>
      <c r="G39" s="25">
        <v>115506</v>
      </c>
      <c r="H39" s="25">
        <f t="shared" si="4"/>
        <v>1272925</v>
      </c>
    </row>
    <row r="40" spans="1:8" s="26" customFormat="1" ht="12.75" customHeight="1" x14ac:dyDescent="0.25">
      <c r="A40" s="23"/>
      <c r="B40" s="24" t="s">
        <v>42</v>
      </c>
      <c r="C40" s="25">
        <v>36191558</v>
      </c>
      <c r="D40" s="25">
        <v>2629373</v>
      </c>
      <c r="E40" s="25">
        <f t="shared" si="3"/>
        <v>38820931</v>
      </c>
      <c r="F40" s="25">
        <v>14305714</v>
      </c>
      <c r="G40" s="25">
        <v>13442774</v>
      </c>
      <c r="H40" s="25">
        <f t="shared" si="4"/>
        <v>24515217</v>
      </c>
    </row>
    <row r="41" spans="1:8" s="26" customFormat="1" ht="12.75" customHeight="1" x14ac:dyDescent="0.25">
      <c r="A41" s="23"/>
      <c r="B41" s="24" t="s">
        <v>43</v>
      </c>
      <c r="C41" s="25">
        <v>30148662</v>
      </c>
      <c r="D41" s="25">
        <v>19852778</v>
      </c>
      <c r="E41" s="25">
        <f t="shared" si="3"/>
        <v>50001440</v>
      </c>
      <c r="F41" s="25">
        <v>18803259</v>
      </c>
      <c r="G41" s="25">
        <v>18777741</v>
      </c>
      <c r="H41" s="25">
        <f t="shared" si="4"/>
        <v>31198181</v>
      </c>
    </row>
    <row r="42" spans="1:8" s="26" customFormat="1" ht="12.75" customHeight="1" x14ac:dyDescent="0.25">
      <c r="A42" s="23"/>
      <c r="B42" s="24" t="s">
        <v>44</v>
      </c>
      <c r="C42" s="25">
        <v>25977091</v>
      </c>
      <c r="D42" s="25">
        <v>499857416</v>
      </c>
      <c r="E42" s="25">
        <f t="shared" si="3"/>
        <v>525834507</v>
      </c>
      <c r="F42" s="25">
        <v>503041679</v>
      </c>
      <c r="G42" s="25">
        <v>502955756</v>
      </c>
      <c r="H42" s="25">
        <f t="shared" si="4"/>
        <v>22792828</v>
      </c>
    </row>
    <row r="43" spans="1:8" s="17" customFormat="1" ht="3.75" customHeight="1" x14ac:dyDescent="0.25">
      <c r="A43" s="15"/>
      <c r="B43" s="15"/>
      <c r="C43" s="16"/>
      <c r="D43" s="16"/>
      <c r="E43" s="25"/>
      <c r="F43" s="16"/>
      <c r="G43" s="16"/>
      <c r="H43" s="16"/>
    </row>
    <row r="44" spans="1:8" s="23" customFormat="1" ht="24" customHeight="1" x14ac:dyDescent="0.25">
      <c r="A44" s="29" t="s">
        <v>45</v>
      </c>
      <c r="B44" s="29"/>
      <c r="C44" s="21">
        <f>SUM(C45:C53)</f>
        <v>1909932290</v>
      </c>
      <c r="D44" s="21">
        <f>SUM(D45:D53)</f>
        <v>121146309</v>
      </c>
      <c r="E44" s="21">
        <f t="shared" si="3"/>
        <v>2031078599</v>
      </c>
      <c r="F44" s="21">
        <f>SUM(F45:F53)</f>
        <v>825367446</v>
      </c>
      <c r="G44" s="21">
        <f>SUM(G45:G53)</f>
        <v>824104742</v>
      </c>
      <c r="H44" s="21">
        <f>SUM(E44-F44)</f>
        <v>1205711153</v>
      </c>
    </row>
    <row r="45" spans="1:8" s="23" customFormat="1" ht="12" customHeight="1" x14ac:dyDescent="0.25">
      <c r="A45" s="24"/>
      <c r="B45" s="24" t="s">
        <v>46</v>
      </c>
      <c r="C45" s="25">
        <v>1738536023</v>
      </c>
      <c r="D45" s="25">
        <v>120397028</v>
      </c>
      <c r="E45" s="25">
        <f t="shared" si="3"/>
        <v>1858933051</v>
      </c>
      <c r="F45" s="25">
        <v>741991629</v>
      </c>
      <c r="G45" s="25">
        <v>741991629</v>
      </c>
      <c r="H45" s="25">
        <f t="shared" ref="H45:H48" si="5">E45-F45</f>
        <v>1116941422</v>
      </c>
    </row>
    <row r="46" spans="1:8" s="26" customFormat="1" ht="12.75" customHeight="1" x14ac:dyDescent="0.25">
      <c r="A46" s="23"/>
      <c r="B46" s="24" t="s">
        <v>47</v>
      </c>
      <c r="C46" s="25">
        <v>0</v>
      </c>
      <c r="D46" s="25">
        <v>0</v>
      </c>
      <c r="E46" s="25">
        <f t="shared" si="3"/>
        <v>0</v>
      </c>
      <c r="F46" s="25">
        <v>0</v>
      </c>
      <c r="G46" s="25">
        <v>0</v>
      </c>
      <c r="H46" s="25">
        <v>0</v>
      </c>
    </row>
    <row r="47" spans="1:8" s="26" customFormat="1" ht="12.75" customHeight="1" x14ac:dyDescent="0.25">
      <c r="A47" s="23"/>
      <c r="B47" s="24" t="s">
        <v>48</v>
      </c>
      <c r="C47" s="25">
        <v>4339429</v>
      </c>
      <c r="D47" s="25">
        <v>-1002706</v>
      </c>
      <c r="E47" s="25">
        <f t="shared" si="3"/>
        <v>3336723</v>
      </c>
      <c r="F47" s="25">
        <v>1515449</v>
      </c>
      <c r="G47" s="25">
        <v>1505009</v>
      </c>
      <c r="H47" s="25">
        <f t="shared" si="5"/>
        <v>1821274</v>
      </c>
    </row>
    <row r="48" spans="1:8" s="26" customFormat="1" ht="12.75" customHeight="1" x14ac:dyDescent="0.25">
      <c r="A48" s="23"/>
      <c r="B48" s="24" t="s">
        <v>49</v>
      </c>
      <c r="C48" s="25">
        <v>167056838</v>
      </c>
      <c r="D48" s="25">
        <v>1751987</v>
      </c>
      <c r="E48" s="25">
        <f t="shared" si="3"/>
        <v>168808825</v>
      </c>
      <c r="F48" s="25">
        <v>81860368</v>
      </c>
      <c r="G48" s="25">
        <v>80608104</v>
      </c>
      <c r="H48" s="25">
        <f t="shared" si="5"/>
        <v>86948457</v>
      </c>
    </row>
    <row r="49" spans="1:8" s="26" customFormat="1" ht="12.75" customHeight="1" x14ac:dyDescent="0.25">
      <c r="A49" s="23"/>
      <c r="B49" s="24" t="s">
        <v>50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</row>
    <row r="50" spans="1:8" s="26" customFormat="1" ht="12.75" customHeight="1" x14ac:dyDescent="0.25">
      <c r="A50" s="23"/>
      <c r="B50" s="24" t="s">
        <v>51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</row>
    <row r="51" spans="1:8" s="26" customFormat="1" ht="12.75" customHeight="1" x14ac:dyDescent="0.25">
      <c r="A51" s="23"/>
      <c r="B51" s="24" t="s">
        <v>52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</row>
    <row r="52" spans="1:8" s="26" customFormat="1" ht="12.75" customHeight="1" x14ac:dyDescent="0.25">
      <c r="A52" s="23"/>
      <c r="B52" s="24" t="s">
        <v>53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</row>
    <row r="53" spans="1:8" s="26" customFormat="1" ht="12.75" customHeight="1" x14ac:dyDescent="0.25">
      <c r="A53" s="23"/>
      <c r="B53" s="24" t="s">
        <v>54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</row>
    <row r="54" spans="1:8" s="17" customFormat="1" ht="3" customHeight="1" x14ac:dyDescent="0.25">
      <c r="A54" s="15"/>
      <c r="B54" s="15"/>
      <c r="C54" s="16"/>
      <c r="D54" s="16"/>
      <c r="E54" s="25">
        <f t="shared" si="3"/>
        <v>0</v>
      </c>
      <c r="F54" s="16"/>
      <c r="G54" s="16"/>
      <c r="H54" s="16"/>
    </row>
    <row r="55" spans="1:8" s="22" customFormat="1" ht="12" x14ac:dyDescent="0.25">
      <c r="A55" s="20" t="s">
        <v>55</v>
      </c>
      <c r="B55" s="20"/>
      <c r="C55" s="21">
        <f>SUM(C56:C64)</f>
        <v>28235452</v>
      </c>
      <c r="D55" s="21">
        <f>SUM(D56:D64)</f>
        <v>28435343</v>
      </c>
      <c r="E55" s="21">
        <f t="shared" si="3"/>
        <v>56670795</v>
      </c>
      <c r="F55" s="21">
        <f>SUM(F56:F64)</f>
        <v>36121017</v>
      </c>
      <c r="G55" s="21">
        <f>SUM(G56:G64)</f>
        <v>36121018</v>
      </c>
      <c r="H55" s="21">
        <f>SUM(E55-F55)</f>
        <v>20549778</v>
      </c>
    </row>
    <row r="56" spans="1:8" s="26" customFormat="1" ht="12.75" customHeight="1" x14ac:dyDescent="0.2">
      <c r="A56" s="23"/>
      <c r="B56" s="24" t="s">
        <v>56</v>
      </c>
      <c r="C56" s="25">
        <v>581636</v>
      </c>
      <c r="D56" s="30">
        <v>7084372</v>
      </c>
      <c r="E56" s="25">
        <f t="shared" si="3"/>
        <v>7666008</v>
      </c>
      <c r="F56" s="30">
        <v>6897487</v>
      </c>
      <c r="G56" s="30">
        <v>6897487</v>
      </c>
      <c r="H56" s="25">
        <f t="shared" ref="H56:H64" si="6">E56-F56</f>
        <v>768521</v>
      </c>
    </row>
    <row r="57" spans="1:8" s="26" customFormat="1" ht="12.75" customHeight="1" x14ac:dyDescent="0.2">
      <c r="A57" s="23"/>
      <c r="B57" s="24" t="s">
        <v>57</v>
      </c>
      <c r="C57" s="25">
        <v>21400</v>
      </c>
      <c r="D57" s="30">
        <v>3307285</v>
      </c>
      <c r="E57" s="25">
        <f t="shared" si="3"/>
        <v>3328685</v>
      </c>
      <c r="F57" s="30">
        <v>3205996</v>
      </c>
      <c r="G57" s="30">
        <v>3205996</v>
      </c>
      <c r="H57" s="25">
        <f t="shared" si="6"/>
        <v>122689</v>
      </c>
    </row>
    <row r="58" spans="1:8" s="26" customFormat="1" ht="12.75" customHeight="1" x14ac:dyDescent="0.2">
      <c r="A58" s="23"/>
      <c r="B58" s="24" t="s">
        <v>58</v>
      </c>
      <c r="C58" s="25">
        <v>0</v>
      </c>
      <c r="D58" s="30">
        <v>44080</v>
      </c>
      <c r="E58" s="25">
        <f t="shared" si="3"/>
        <v>44080</v>
      </c>
      <c r="F58" s="30">
        <v>0</v>
      </c>
      <c r="G58" s="30">
        <v>0</v>
      </c>
      <c r="H58" s="25">
        <f t="shared" si="6"/>
        <v>44080</v>
      </c>
    </row>
    <row r="59" spans="1:8" s="26" customFormat="1" ht="12.75" customHeight="1" x14ac:dyDescent="0.25">
      <c r="A59" s="23"/>
      <c r="B59" s="24" t="s">
        <v>59</v>
      </c>
      <c r="C59" s="25">
        <v>23368016</v>
      </c>
      <c r="D59" s="25">
        <v>1859412</v>
      </c>
      <c r="E59" s="25">
        <f t="shared" si="3"/>
        <v>25227428</v>
      </c>
      <c r="F59" s="25">
        <v>25227414</v>
      </c>
      <c r="G59" s="25">
        <v>25227415</v>
      </c>
      <c r="H59" s="25">
        <f t="shared" si="6"/>
        <v>14</v>
      </c>
    </row>
    <row r="60" spans="1:8" s="26" customFormat="1" ht="12.75" customHeight="1" x14ac:dyDescent="0.2">
      <c r="A60" s="23"/>
      <c r="B60" s="24" t="s">
        <v>60</v>
      </c>
      <c r="C60" s="25">
        <v>0</v>
      </c>
      <c r="D60" s="30">
        <v>0</v>
      </c>
      <c r="E60" s="25">
        <f t="shared" si="3"/>
        <v>0</v>
      </c>
      <c r="F60" s="30">
        <v>0</v>
      </c>
      <c r="G60" s="30">
        <v>0</v>
      </c>
      <c r="H60" s="25">
        <f t="shared" si="6"/>
        <v>0</v>
      </c>
    </row>
    <row r="61" spans="1:8" s="26" customFormat="1" ht="12.75" customHeight="1" x14ac:dyDescent="0.2">
      <c r="A61" s="23"/>
      <c r="B61" s="24" t="s">
        <v>61</v>
      </c>
      <c r="C61" s="25">
        <v>0</v>
      </c>
      <c r="D61" s="30">
        <v>15230980</v>
      </c>
      <c r="E61" s="25">
        <f t="shared" si="3"/>
        <v>15230980</v>
      </c>
      <c r="F61" s="30">
        <v>660232</v>
      </c>
      <c r="G61" s="30">
        <v>660232</v>
      </c>
      <c r="H61" s="25">
        <f t="shared" si="6"/>
        <v>14570748</v>
      </c>
    </row>
    <row r="62" spans="1:8" s="26" customFormat="1" ht="12.75" customHeight="1" x14ac:dyDescent="0.25">
      <c r="A62" s="23"/>
      <c r="B62" s="24" t="s">
        <v>62</v>
      </c>
      <c r="C62" s="25">
        <v>0</v>
      </c>
      <c r="D62" s="25">
        <v>0</v>
      </c>
      <c r="E62" s="25">
        <f t="shared" si="3"/>
        <v>0</v>
      </c>
      <c r="F62" s="25">
        <v>0</v>
      </c>
      <c r="G62" s="25">
        <v>0</v>
      </c>
      <c r="H62" s="25">
        <v>0</v>
      </c>
    </row>
    <row r="63" spans="1:8" s="26" customFormat="1" ht="12.75" customHeight="1" x14ac:dyDescent="0.25">
      <c r="A63" s="23"/>
      <c r="B63" s="24" t="s">
        <v>63</v>
      </c>
      <c r="C63" s="25">
        <v>0</v>
      </c>
      <c r="D63" s="25">
        <v>0</v>
      </c>
      <c r="E63" s="25">
        <f t="shared" si="3"/>
        <v>0</v>
      </c>
      <c r="F63" s="25">
        <v>0</v>
      </c>
      <c r="G63" s="25">
        <v>0</v>
      </c>
      <c r="H63" s="25">
        <f t="shared" si="6"/>
        <v>0</v>
      </c>
    </row>
    <row r="64" spans="1:8" s="26" customFormat="1" ht="12.75" customHeight="1" x14ac:dyDescent="0.25">
      <c r="A64" s="23"/>
      <c r="B64" s="24" t="s">
        <v>64</v>
      </c>
      <c r="C64" s="25">
        <v>4264400</v>
      </c>
      <c r="D64" s="25">
        <v>909214</v>
      </c>
      <c r="E64" s="25">
        <f t="shared" si="3"/>
        <v>5173614</v>
      </c>
      <c r="F64" s="25">
        <v>129888</v>
      </c>
      <c r="G64" s="25">
        <v>129888</v>
      </c>
      <c r="H64" s="25">
        <f t="shared" si="6"/>
        <v>5043726</v>
      </c>
    </row>
    <row r="65" spans="1:9" ht="3.75" customHeight="1" x14ac:dyDescent="0.25">
      <c r="I65" s="31"/>
    </row>
    <row r="66" spans="1:9" s="22" customFormat="1" ht="12" x14ac:dyDescent="0.25">
      <c r="A66" s="20" t="s">
        <v>65</v>
      </c>
      <c r="B66" s="20"/>
      <c r="C66" s="21">
        <f>SUM(C68)</f>
        <v>56380409</v>
      </c>
      <c r="D66" s="21">
        <f>SUM(D67:D69)</f>
        <v>10996930</v>
      </c>
      <c r="E66" s="21">
        <f t="shared" si="3"/>
        <v>67377339</v>
      </c>
      <c r="F66" s="21">
        <f t="shared" ref="F66:G66" si="7">SUM(F67:F69)</f>
        <v>6035065</v>
      </c>
      <c r="G66" s="21">
        <f t="shared" si="7"/>
        <v>6035065</v>
      </c>
      <c r="H66" s="21">
        <f>SUM(E66-F66)</f>
        <v>61342274</v>
      </c>
    </row>
    <row r="67" spans="1:9" s="26" customFormat="1" ht="12.75" customHeight="1" x14ac:dyDescent="0.25">
      <c r="A67" s="23"/>
      <c r="B67" s="24" t="s">
        <v>66</v>
      </c>
      <c r="C67" s="25">
        <v>0</v>
      </c>
      <c r="D67" s="25">
        <v>0</v>
      </c>
      <c r="E67" s="25">
        <f t="shared" si="3"/>
        <v>0</v>
      </c>
      <c r="F67" s="25">
        <v>0</v>
      </c>
      <c r="G67" s="25">
        <v>0</v>
      </c>
      <c r="H67" s="25">
        <v>0</v>
      </c>
    </row>
    <row r="68" spans="1:9" s="26" customFormat="1" ht="12.75" customHeight="1" x14ac:dyDescent="0.25">
      <c r="A68" s="23"/>
      <c r="B68" s="24" t="s">
        <v>67</v>
      </c>
      <c r="C68" s="25">
        <v>56380409</v>
      </c>
      <c r="D68" s="25">
        <v>10996930</v>
      </c>
      <c r="E68" s="25">
        <f t="shared" si="3"/>
        <v>67377339</v>
      </c>
      <c r="F68" s="25">
        <v>6035065</v>
      </c>
      <c r="G68" s="25">
        <v>6035065</v>
      </c>
      <c r="H68" s="25">
        <f>SUM(E68-F68)</f>
        <v>61342274</v>
      </c>
    </row>
    <row r="69" spans="1:9" s="26" customFormat="1" ht="12.75" customHeight="1" x14ac:dyDescent="0.25">
      <c r="A69" s="32"/>
      <c r="B69" s="33" t="s">
        <v>68</v>
      </c>
      <c r="C69" s="34">
        <v>0</v>
      </c>
      <c r="D69" s="34">
        <v>0</v>
      </c>
      <c r="E69" s="34">
        <f t="shared" si="3"/>
        <v>0</v>
      </c>
      <c r="F69" s="34">
        <v>0</v>
      </c>
      <c r="G69" s="34">
        <v>0</v>
      </c>
      <c r="H69" s="34">
        <v>0</v>
      </c>
    </row>
    <row r="70" spans="1:9" ht="3.75" customHeight="1" x14ac:dyDescent="0.25">
      <c r="I70" s="31"/>
    </row>
    <row r="71" spans="1:9" s="22" customFormat="1" ht="12" x14ac:dyDescent="0.25">
      <c r="A71" s="20" t="s">
        <v>69</v>
      </c>
      <c r="B71" s="20"/>
      <c r="C71" s="21">
        <f>SUM(C72:C78)</f>
        <v>0</v>
      </c>
      <c r="D71" s="21">
        <f>SUM(D72:D78)</f>
        <v>0</v>
      </c>
      <c r="E71" s="21">
        <f t="shared" si="3"/>
        <v>0</v>
      </c>
      <c r="F71" s="21">
        <f>SUM(F72:F78)</f>
        <v>0</v>
      </c>
      <c r="G71" s="21">
        <f>SUM(G72:G78)</f>
        <v>0</v>
      </c>
      <c r="H71" s="21">
        <f>SUM(E71-F71)</f>
        <v>0</v>
      </c>
    </row>
    <row r="72" spans="1:9" s="26" customFormat="1" ht="12.75" customHeight="1" x14ac:dyDescent="0.25">
      <c r="A72" s="23"/>
      <c r="B72" s="24" t="s">
        <v>70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</row>
    <row r="73" spans="1:9" s="26" customFormat="1" ht="12.75" customHeight="1" x14ac:dyDescent="0.25">
      <c r="A73" s="23"/>
      <c r="B73" s="24" t="s">
        <v>71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</row>
    <row r="74" spans="1:9" s="26" customFormat="1" ht="12.75" customHeight="1" x14ac:dyDescent="0.25">
      <c r="A74" s="23"/>
      <c r="B74" s="24" t="s">
        <v>72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</row>
    <row r="75" spans="1:9" s="26" customFormat="1" ht="12.75" customHeight="1" x14ac:dyDescent="0.25">
      <c r="A75" s="23"/>
      <c r="B75" s="24" t="s">
        <v>73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</row>
    <row r="76" spans="1:9" s="26" customFormat="1" ht="12.75" customHeight="1" x14ac:dyDescent="0.25">
      <c r="A76" s="23"/>
      <c r="B76" s="24" t="s">
        <v>74</v>
      </c>
      <c r="C76" s="25">
        <v>0</v>
      </c>
      <c r="D76" s="25"/>
      <c r="E76" s="25">
        <v>0</v>
      </c>
      <c r="F76" s="25"/>
      <c r="G76" s="25"/>
      <c r="H76" s="25">
        <f>SUM(E76-F76)</f>
        <v>0</v>
      </c>
    </row>
    <row r="77" spans="1:9" s="26" customFormat="1" ht="12.75" customHeight="1" x14ac:dyDescent="0.25">
      <c r="A77" s="23"/>
      <c r="B77" s="24" t="s">
        <v>75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</row>
    <row r="78" spans="1:9" s="26" customFormat="1" ht="24" customHeight="1" x14ac:dyDescent="0.25">
      <c r="A78" s="23"/>
      <c r="B78" s="28" t="s">
        <v>76</v>
      </c>
      <c r="C78" s="25">
        <v>0</v>
      </c>
      <c r="D78" s="25">
        <v>0</v>
      </c>
      <c r="E78" s="25">
        <f t="shared" ref="E78" si="8">C78+D78</f>
        <v>0</v>
      </c>
      <c r="F78" s="25">
        <v>0</v>
      </c>
      <c r="G78" s="25">
        <v>0</v>
      </c>
      <c r="H78" s="25">
        <f>SUM(E78-F78)</f>
        <v>0</v>
      </c>
    </row>
    <row r="79" spans="1:9" ht="3.75" customHeight="1" x14ac:dyDescent="0.25">
      <c r="I79" s="31"/>
    </row>
    <row r="80" spans="1:9" s="22" customFormat="1" ht="12" x14ac:dyDescent="0.25">
      <c r="A80" s="20" t="s">
        <v>77</v>
      </c>
      <c r="B80" s="20"/>
      <c r="C80" s="21">
        <v>0</v>
      </c>
      <c r="D80" s="21">
        <f>SUM(D81:D83)</f>
        <v>0</v>
      </c>
      <c r="E80" s="21">
        <v>0</v>
      </c>
      <c r="F80" s="21">
        <v>0</v>
      </c>
      <c r="G80" s="21">
        <v>0</v>
      </c>
      <c r="H80" s="21">
        <v>0</v>
      </c>
    </row>
    <row r="81" spans="1:9" s="26" customFormat="1" ht="12.75" customHeight="1" x14ac:dyDescent="0.25">
      <c r="A81" s="23"/>
      <c r="B81" s="24" t="s">
        <v>78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</row>
    <row r="82" spans="1:9" s="26" customFormat="1" ht="12.75" customHeight="1" x14ac:dyDescent="0.25">
      <c r="A82" s="23"/>
      <c r="B82" s="24" t="s">
        <v>79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</row>
    <row r="83" spans="1:9" s="26" customFormat="1" ht="12.75" customHeight="1" x14ac:dyDescent="0.25">
      <c r="A83" s="23"/>
      <c r="B83" s="24" t="s">
        <v>80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</row>
    <row r="84" spans="1:9" ht="3.75" customHeight="1" x14ac:dyDescent="0.25">
      <c r="I84" s="31"/>
    </row>
    <row r="85" spans="1:9" s="22" customFormat="1" ht="12" x14ac:dyDescent="0.25">
      <c r="A85" s="20" t="s">
        <v>81</v>
      </c>
      <c r="B85" s="20"/>
      <c r="C85" s="21">
        <f>SUM(C91)</f>
        <v>0</v>
      </c>
      <c r="D85" s="21">
        <f>SUM(D86:D91)</f>
        <v>0</v>
      </c>
      <c r="E85" s="21">
        <f t="shared" ref="E85" si="9">C85+D85</f>
        <v>0</v>
      </c>
      <c r="F85" s="21">
        <f>SUM(F86:F91)</f>
        <v>0</v>
      </c>
      <c r="G85" s="21">
        <f>SUM(G86:G91)</f>
        <v>0</v>
      </c>
      <c r="H85" s="21">
        <f>SUM(E85-F85)</f>
        <v>0</v>
      </c>
    </row>
    <row r="86" spans="1:9" s="22" customFormat="1" ht="14.25" customHeight="1" x14ac:dyDescent="0.25">
      <c r="A86" s="23"/>
      <c r="B86" s="24" t="s">
        <v>82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</row>
    <row r="87" spans="1:9" s="22" customFormat="1" ht="14.25" customHeight="1" x14ac:dyDescent="0.25">
      <c r="A87" s="23"/>
      <c r="B87" s="24" t="s">
        <v>83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</row>
    <row r="88" spans="1:9" s="22" customFormat="1" ht="14.25" customHeight="1" x14ac:dyDescent="0.25">
      <c r="A88" s="23"/>
      <c r="B88" s="24" t="s">
        <v>84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v>0</v>
      </c>
    </row>
    <row r="89" spans="1:9" s="22" customFormat="1" ht="14.25" customHeight="1" x14ac:dyDescent="0.25">
      <c r="A89" s="23"/>
      <c r="B89" s="24" t="s">
        <v>85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</row>
    <row r="90" spans="1:9" s="22" customFormat="1" ht="14.25" customHeight="1" x14ac:dyDescent="0.25">
      <c r="A90" s="23"/>
      <c r="B90" s="24" t="s">
        <v>86</v>
      </c>
      <c r="C90" s="25">
        <v>0</v>
      </c>
      <c r="D90" s="25">
        <v>0</v>
      </c>
      <c r="E90" s="25">
        <v>0</v>
      </c>
      <c r="F90" s="25">
        <v>0</v>
      </c>
      <c r="G90" s="25">
        <v>0</v>
      </c>
      <c r="H90" s="25">
        <v>0</v>
      </c>
    </row>
    <row r="91" spans="1:9" s="22" customFormat="1" ht="14.25" customHeight="1" x14ac:dyDescent="0.25">
      <c r="A91" s="23"/>
      <c r="B91" s="24" t="s">
        <v>87</v>
      </c>
      <c r="C91" s="25">
        <v>0</v>
      </c>
      <c r="D91" s="25">
        <v>0</v>
      </c>
      <c r="E91" s="25">
        <f t="shared" ref="E91" si="10">C91+D91</f>
        <v>0</v>
      </c>
      <c r="F91" s="25">
        <v>0</v>
      </c>
      <c r="G91" s="25">
        <v>0</v>
      </c>
      <c r="H91" s="25">
        <f>SUM(E91-F91)</f>
        <v>0</v>
      </c>
    </row>
    <row r="92" spans="1:9" s="31" customFormat="1" ht="2.25" customHeight="1" x14ac:dyDescent="0.2">
      <c r="A92" s="35"/>
      <c r="B92" s="35"/>
      <c r="C92" s="35"/>
      <c r="D92" s="35"/>
      <c r="E92" s="35"/>
      <c r="F92" s="35"/>
      <c r="G92" s="35"/>
      <c r="H92" s="35"/>
    </row>
    <row r="93" spans="1:9" s="31" customFormat="1" ht="13.5" customHeight="1" x14ac:dyDescent="0.2">
      <c r="A93" s="36" t="s">
        <v>88</v>
      </c>
      <c r="B93" s="36"/>
      <c r="C93" s="37"/>
      <c r="D93" s="37"/>
      <c r="E93" s="37"/>
      <c r="F93" s="37"/>
      <c r="G93" s="37"/>
      <c r="H93" s="37"/>
    </row>
    <row r="95" spans="1:9" x14ac:dyDescent="0.25">
      <c r="C95" s="38"/>
      <c r="D95" s="38"/>
      <c r="E95" s="38"/>
      <c r="F95" s="38"/>
      <c r="G95" s="38"/>
      <c r="H95" s="39"/>
    </row>
    <row r="96" spans="1:9" x14ac:dyDescent="0.25">
      <c r="C96" s="38"/>
      <c r="D96" s="38"/>
      <c r="E96" s="38"/>
      <c r="F96" s="38"/>
      <c r="G96" s="38"/>
    </row>
    <row r="97" spans="3:7" x14ac:dyDescent="0.25">
      <c r="C97" s="38"/>
      <c r="D97" s="38"/>
      <c r="E97" s="38"/>
      <c r="F97" s="38"/>
      <c r="G97" s="38"/>
    </row>
  </sheetData>
  <mergeCells count="20">
    <mergeCell ref="A85:B85"/>
    <mergeCell ref="A93:H93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2023-08-02T16:17:01Z</dcterms:created>
  <dcterms:modified xsi:type="dcterms:W3CDTF">2023-08-02T16:17:01Z</dcterms:modified>
</cp:coreProperties>
</file>