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4647F42F-4441-4460-8D22-C22CA8C92CA1}" xr6:coauthVersionLast="40" xr6:coauthVersionMax="40" xr10:uidLastSave="{00000000-0000-0000-0000-000000000000}"/>
  <bookViews>
    <workbookView xWindow="0" yWindow="0" windowWidth="25200" windowHeight="11775" xr2:uid="{B60D721A-E4A9-46A1-AFF5-74916A3ACAA9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B104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F45" i="1"/>
  <c r="F44" i="1" s="1"/>
  <c r="F49" i="1" s="1"/>
  <c r="C44" i="1"/>
  <c r="C43" i="1" s="1"/>
  <c r="B44" i="1"/>
  <c r="B43" i="1" s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B38" i="1"/>
  <c r="G37" i="1"/>
  <c r="F37" i="1"/>
  <c r="G36" i="1"/>
  <c r="F36" i="1"/>
  <c r="B36" i="1"/>
  <c r="G35" i="1"/>
  <c r="G33" i="1" s="1"/>
  <c r="F35" i="1"/>
  <c r="F33" i="1" s="1"/>
  <c r="G34" i="1"/>
  <c r="F34" i="1"/>
  <c r="C34" i="1"/>
  <c r="C33" i="1" s="1"/>
  <c r="B34" i="1"/>
  <c r="B33" i="1"/>
  <c r="G32" i="1"/>
  <c r="F32" i="1"/>
  <c r="C31" i="1"/>
  <c r="C27" i="1" s="1"/>
  <c r="B31" i="1"/>
  <c r="B27" i="1" s="1"/>
  <c r="C30" i="1"/>
  <c r="B30" i="1"/>
  <c r="G29" i="1"/>
  <c r="F29" i="1"/>
  <c r="C29" i="1"/>
  <c r="B29" i="1"/>
  <c r="G28" i="1"/>
  <c r="F28" i="1"/>
  <c r="C28" i="1"/>
  <c r="B28" i="1"/>
  <c r="G27" i="1"/>
  <c r="F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B20" i="1"/>
  <c r="C19" i="1"/>
  <c r="B19" i="1"/>
  <c r="G18" i="1"/>
  <c r="F18" i="1"/>
  <c r="C18" i="1"/>
  <c r="C11" i="1" s="1"/>
  <c r="B18" i="1"/>
  <c r="B11" i="1" s="1"/>
  <c r="B49" i="1" s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G49" i="1" l="1"/>
  <c r="F71" i="1"/>
  <c r="F104" i="1" s="1"/>
  <c r="C49" i="1"/>
  <c r="C104" i="1" s="1"/>
  <c r="G71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<sst xmlns="http://schemas.openxmlformats.org/spreadsheetml/2006/main" count="129" uniqueCount="126">
  <si>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</si>
  <si>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</si>
  <si>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</si>
  <si>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2022 Y AL 30 DE JUNIO DE 2023</t>
  </si>
  <si>
    <t>( Cifras en Pesos )</t>
  </si>
  <si>
    <t>CONCEPTO</t>
  </si>
  <si>
    <t>30 DE JUNIO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</si>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</sst>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A9CA9D15-D46E-46B2-8C0D-7D22380F5204}"/>
    <cellStyle name="Normal 17" xfId="3" xr:uid="{45412F5E-4E6C-4C6F-8A97-71862CC2C78A}"/>
    <cellStyle name="Normal 2 2" xfId="2" xr:uid="{DEA6D002-57FB-4468-9107-D15D9E6E81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81D8ABA-EE89-4433-90F8-D5226A56AFC6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AC3A5DEB-4FFA-4AEF-A31E-0CCDD6A5EA9B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12">
          <cell r="B12">
            <v>50000</v>
          </cell>
          <cell r="C12">
            <v>0</v>
          </cell>
          <cell r="F12">
            <v>4894504</v>
          </cell>
          <cell r="G12">
            <v>8713016</v>
          </cell>
        </row>
        <row r="13">
          <cell r="B13">
            <v>0</v>
          </cell>
          <cell r="C13">
            <v>0</v>
          </cell>
          <cell r="F13">
            <v>97822203</v>
          </cell>
          <cell r="G13">
            <v>70890779</v>
          </cell>
        </row>
        <row r="14">
          <cell r="B14">
            <v>431083480</v>
          </cell>
          <cell r="C14">
            <v>410912338</v>
          </cell>
          <cell r="F14">
            <v>0</v>
          </cell>
          <cell r="G14">
            <v>0</v>
          </cell>
        </row>
        <row r="15">
          <cell r="B15">
            <v>0</v>
          </cell>
          <cell r="C15">
            <v>0</v>
          </cell>
          <cell r="F15">
            <v>0</v>
          </cell>
          <cell r="G15">
            <v>0</v>
          </cell>
        </row>
        <row r="16">
          <cell r="B16">
            <v>0</v>
          </cell>
          <cell r="C16">
            <v>0</v>
          </cell>
          <cell r="F16">
            <v>12704238</v>
          </cell>
          <cell r="G16">
            <v>11358772</v>
          </cell>
        </row>
        <row r="17">
          <cell r="B17">
            <v>55147</v>
          </cell>
          <cell r="C17">
            <v>67724</v>
          </cell>
          <cell r="F17">
            <v>6699952</v>
          </cell>
          <cell r="G17">
            <v>27856572</v>
          </cell>
        </row>
        <row r="18">
          <cell r="B18">
            <v>0</v>
          </cell>
          <cell r="C18">
            <v>0</v>
          </cell>
          <cell r="F18">
            <v>20567462</v>
          </cell>
          <cell r="G18">
            <v>13548961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57168202</v>
          </cell>
          <cell r="C21">
            <v>2565</v>
          </cell>
        </row>
        <row r="22">
          <cell r="B22">
            <v>2814224</v>
          </cell>
          <cell r="C22">
            <v>2278882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0</v>
          </cell>
          <cell r="C29">
            <v>0</v>
          </cell>
          <cell r="F29">
            <v>5000</v>
          </cell>
          <cell r="G29">
            <v>5000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0</v>
          </cell>
          <cell r="G32">
            <v>0</v>
          </cell>
        </row>
        <row r="33">
          <cell r="B33">
            <v>0</v>
          </cell>
          <cell r="C33">
            <v>0</v>
          </cell>
          <cell r="F33">
            <v>331161495</v>
          </cell>
          <cell r="G33">
            <v>282392763</v>
          </cell>
        </row>
        <row r="34">
          <cell r="B34">
            <v>0</v>
          </cell>
          <cell r="F34">
            <v>0</v>
          </cell>
          <cell r="G34">
            <v>0</v>
          </cell>
        </row>
        <row r="35">
          <cell r="B35">
            <v>0</v>
          </cell>
        </row>
        <row r="36">
          <cell r="B36">
            <v>0</v>
          </cell>
          <cell r="C36">
            <v>0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0</v>
          </cell>
          <cell r="G39">
            <v>0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11424846</v>
          </cell>
          <cell r="G41">
            <v>394337</v>
          </cell>
        </row>
        <row r="42">
          <cell r="B42">
            <v>0</v>
          </cell>
          <cell r="C42">
            <v>0</v>
          </cell>
        </row>
        <row r="47">
          <cell r="B47">
            <v>1059743274</v>
          </cell>
          <cell r="C47">
            <v>744366537</v>
          </cell>
        </row>
        <row r="48">
          <cell r="F48">
            <v>614851697</v>
          </cell>
          <cell r="G48">
            <v>662853044</v>
          </cell>
        </row>
        <row r="51">
          <cell r="F51">
            <v>0</v>
          </cell>
          <cell r="G51">
            <v>0</v>
          </cell>
        </row>
        <row r="52">
          <cell r="B52">
            <v>872439150</v>
          </cell>
          <cell r="C52">
            <v>828925602</v>
          </cell>
        </row>
        <row r="53">
          <cell r="F53">
            <v>0</v>
          </cell>
          <cell r="G53">
            <v>0</v>
          </cell>
        </row>
        <row r="56">
          <cell r="F56">
            <v>422926774</v>
          </cell>
          <cell r="G56">
            <v>449431394</v>
          </cell>
        </row>
        <row r="58">
          <cell r="B58">
            <v>191270319</v>
          </cell>
          <cell r="C58">
            <v>191270319</v>
          </cell>
        </row>
        <row r="59">
          <cell r="F59">
            <v>172262611</v>
          </cell>
          <cell r="G59">
            <v>173989122</v>
          </cell>
        </row>
        <row r="65">
          <cell r="B65">
            <v>180076970</v>
          </cell>
          <cell r="C65">
            <v>180270821</v>
          </cell>
        </row>
        <row r="66">
          <cell r="F66">
            <v>0</v>
          </cell>
          <cell r="G66">
            <v>0</v>
          </cell>
        </row>
        <row r="74">
          <cell r="B74">
            <v>590626</v>
          </cell>
          <cell r="C74">
            <v>590626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413047501</v>
          </cell>
          <cell r="G86">
            <v>337155921</v>
          </cell>
        </row>
        <row r="88">
          <cell r="F88">
            <v>-442762407</v>
          </cell>
          <cell r="G88">
            <v>-494468970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1129685516</v>
          </cell>
          <cell r="G94">
            <v>814564703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BAEAC-81E1-4299-8575-B85459E20C8C}">
  <sheetPr>
    <tabColor theme="0" tint="-0.14999847407452621"/>
  </sheetPr>
  <dimension ref="A1:I122"/>
  <sheetViews>
    <sheetView showGridLines="0" tabSelected="1" zoomScale="80" zoomScaleNormal="80" zoomScaleSheetLayoutView="85" workbookViewId="0">
      <selection activeCell="C23" sqref="C23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6" width="15.7109375" style="13" customWidth="1"/>
    <col min="7" max="7" width="16.140625" style="13" bestFit="1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41.25" customHeight="1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9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431188627</v>
      </c>
      <c r="C11" s="21">
        <f>SUM(C12:C18)</f>
        <v>410980062</v>
      </c>
      <c r="D11" s="22"/>
      <c r="E11" s="20" t="s">
        <v>13</v>
      </c>
      <c r="F11" s="21">
        <f>SUM(F12:F20)</f>
        <v>142688359</v>
      </c>
      <c r="G11" s="21">
        <f>SUM(G12:G20)</f>
        <v>132368100</v>
      </c>
    </row>
    <row r="12" spans="1:9" s="17" customFormat="1" ht="12.75" x14ac:dyDescent="0.25">
      <c r="A12" s="17" t="s">
        <v>14</v>
      </c>
      <c r="B12" s="23">
        <f>SUM('[1]ESF (cuentas)'!B12)</f>
        <v>50000</v>
      </c>
      <c r="C12" s="23">
        <f>SUM('[1]ESF (cuentas)'!C12)</f>
        <v>0</v>
      </c>
      <c r="D12" s="24"/>
      <c r="E12" s="17" t="s">
        <v>15</v>
      </c>
      <c r="F12" s="23">
        <f>SUM('[1]ESF (cuentas)'!F12)</f>
        <v>4894504</v>
      </c>
      <c r="G12" s="23">
        <f>SUM('[1]ESF (cuentas)'!G12)</f>
        <v>8713016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97822203</v>
      </c>
      <c r="G13" s="23">
        <f>SUM('[1]ESF (cuentas)'!G13)</f>
        <v>70890779</v>
      </c>
    </row>
    <row r="14" spans="1:9" s="17" customFormat="1" ht="12.75" x14ac:dyDescent="0.25">
      <c r="A14" s="17" t="s">
        <v>18</v>
      </c>
      <c r="B14" s="23">
        <f>SUM('[1]ESF (cuentas)'!B14)</f>
        <v>431083480</v>
      </c>
      <c r="C14" s="23">
        <f>SUM('[1]ESF (cuentas)'!C14)</f>
        <v>410912338</v>
      </c>
      <c r="D14" s="24"/>
      <c r="E14" s="17" t="s">
        <v>19</v>
      </c>
      <c r="F14" s="23">
        <f>SUM('[1]ESF (cuentas)'!F14)</f>
        <v>0</v>
      </c>
      <c r="G14" s="23">
        <f>SUM('[1]ESF (cuentas)'!G14)</f>
        <v>0</v>
      </c>
    </row>
    <row r="15" spans="1:9" s="17" customFormat="1" ht="12.75" x14ac:dyDescent="0.25">
      <c r="A15" s="17" t="s">
        <v>20</v>
      </c>
      <c r="B15" s="23">
        <f>SUM('[1]ESF (cuentas)'!B15)</f>
        <v>0</v>
      </c>
      <c r="C15" s="23">
        <f>SUM('[1]ESF (cuentas)'!C15)</f>
        <v>0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0</v>
      </c>
      <c r="C16" s="23">
        <f>SUM('[1]ESF (cuentas)'!C16)</f>
        <v>0</v>
      </c>
      <c r="D16" s="24"/>
      <c r="E16" s="17" t="s">
        <v>23</v>
      </c>
      <c r="F16" s="23">
        <f>SUM('[1]ESF (cuentas)'!F16)</f>
        <v>12704238</v>
      </c>
      <c r="G16" s="23">
        <f>SUM('[1]ESF (cuentas)'!G16)</f>
        <v>11358772</v>
      </c>
    </row>
    <row r="17" spans="1:7" s="17" customFormat="1" ht="25.5" x14ac:dyDescent="0.25">
      <c r="A17" s="17" t="s">
        <v>24</v>
      </c>
      <c r="B17" s="23">
        <f>SUM('[1]ESF (cuentas)'!B17)</f>
        <v>55147</v>
      </c>
      <c r="C17" s="23">
        <f>SUM('[1]ESF (cuentas)'!C17)</f>
        <v>67724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6699952</v>
      </c>
      <c r="G18" s="23">
        <f>SUM('[1]ESF (cuentas)'!G17)</f>
        <v>27856572</v>
      </c>
    </row>
    <row r="19" spans="1:7" s="17" customFormat="1" ht="12.75" x14ac:dyDescent="0.25">
      <c r="A19" s="20" t="s">
        <v>28</v>
      </c>
      <c r="B19" s="21">
        <f>SUM(B20:B26)</f>
        <v>59982426</v>
      </c>
      <c r="C19" s="21">
        <f>SUM(C20:C26)</f>
        <v>2281447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20567462</v>
      </c>
      <c r="G20" s="23">
        <f>SUM('[1]ESF (cuentas)'!G18)</f>
        <v>13548961</v>
      </c>
    </row>
    <row r="21" spans="1:7" s="17" customFormat="1" ht="12.75" x14ac:dyDescent="0.25">
      <c r="A21" s="17" t="s">
        <v>32</v>
      </c>
      <c r="B21" s="23">
        <f>SUM('[1]ESF (cuentas)'!B21)</f>
        <v>57168202</v>
      </c>
      <c r="C21" s="23">
        <f>SUM('[1]ESF (cuentas)'!C21)</f>
        <v>2565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2814224</v>
      </c>
      <c r="C22" s="23">
        <f>SUM('[1]ESF (cuentas)'!C22)</f>
        <v>2278882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0</v>
      </c>
      <c r="C25" s="23">
        <f>SUM('[1]ESF (cuentas)'!C25)</f>
        <v>0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0</v>
      </c>
      <c r="C27" s="21">
        <f>SUM(C28:C32)</f>
        <v>0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0</v>
      </c>
      <c r="C29" s="23">
        <f>SUM('[1]ESF (cuentas)'!C29)</f>
        <v>0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0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0</v>
      </c>
      <c r="C33" s="21">
        <f>SUM(C34:C38)</f>
        <v>0</v>
      </c>
      <c r="D33" s="24"/>
      <c r="E33" s="20" t="s">
        <v>57</v>
      </c>
      <c r="F33" s="21">
        <f>SUM(F34:F39)</f>
        <v>331166495</v>
      </c>
      <c r="G33" s="21">
        <f>SUM(G34:G39)</f>
        <v>282397763</v>
      </c>
    </row>
    <row r="34" spans="1:7" s="17" customFormat="1" ht="12.75" x14ac:dyDescent="0.25">
      <c r="A34" s="17" t="s">
        <v>58</v>
      </c>
      <c r="B34" s="23">
        <f>SUM('[1]ESF (cuentas)'!B33)</f>
        <v>0</v>
      </c>
      <c r="C34" s="23">
        <f>SUM('[1]ESF (cuentas)'!C33)</f>
        <v>0</v>
      </c>
      <c r="D34" s="24"/>
      <c r="E34" s="17" t="s">
        <v>59</v>
      </c>
      <c r="F34" s="23">
        <f>SUM('[1]ESF (cuentas)'!F29)</f>
        <v>5000</v>
      </c>
      <c r="G34" s="23">
        <f>SUM('[1]ESF (cuentas)'!G29)</f>
        <v>5000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0</v>
      </c>
      <c r="G35" s="23">
        <f>SUM('[1]ESF (cuentas)'!G30)</f>
        <v>0</v>
      </c>
    </row>
    <row r="36" spans="1:7" s="17" customFormat="1" ht="12.75" x14ac:dyDescent="0.25">
      <c r="A36" s="17" t="s">
        <v>62</v>
      </c>
      <c r="B36" s="23">
        <f>SUM('[1]ESF (cuentas)'!B34)</f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0</v>
      </c>
      <c r="G37" s="23">
        <f>SUM('[1]ESF (cuentas)'!G32)</f>
        <v>0</v>
      </c>
    </row>
    <row r="38" spans="1:7" s="17" customFormat="1" ht="12.75" customHeight="1" x14ac:dyDescent="0.25">
      <c r="A38" s="17" t="s">
        <v>66</v>
      </c>
      <c r="B38" s="23">
        <f>SUM('[1]ESF (cuentas)'!B35)</f>
        <v>0</v>
      </c>
      <c r="C38" s="23">
        <v>0</v>
      </c>
      <c r="D38" s="24"/>
      <c r="E38" s="17" t="s">
        <v>67</v>
      </c>
      <c r="F38" s="23">
        <f>SUM('[1]ESF (cuentas)'!F33)</f>
        <v>331161495</v>
      </c>
      <c r="G38" s="23">
        <f>SUM('[1]ESF (cuentas)'!G33)</f>
        <v>282392763</v>
      </c>
    </row>
    <row r="39" spans="1:7" s="17" customFormat="1" ht="12.75" x14ac:dyDescent="0.25">
      <c r="A39" s="20" t="s">
        <v>68</v>
      </c>
      <c r="B39" s="21">
        <f>SUM('[1]ESF (cuentas)'!B36)</f>
        <v>0</v>
      </c>
      <c r="C39" s="21">
        <f>SUM('[1]ESF (cuentas)'!C36)</f>
        <v>0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0</v>
      </c>
      <c r="C43" s="21">
        <f>SUM(C44:C47)</f>
        <v>0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f>SUM('[1]ESF (cuentas)'!B41)</f>
        <v>0</v>
      </c>
      <c r="C44" s="23">
        <f>SUM('[1]ESF (cuentas)'!C41)</f>
        <v>0</v>
      </c>
      <c r="E44" s="20" t="s">
        <v>79</v>
      </c>
      <c r="F44" s="21">
        <f>SUM(F45:F47)</f>
        <v>11424846</v>
      </c>
      <c r="G44" s="21">
        <f>SUM(G45:G47)</f>
        <v>394337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0</v>
      </c>
      <c r="G45" s="23">
        <f>SUM('[1]ESF (cuentas)'!G39)</f>
        <v>0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f>SUM('[1]ESF (cuentas)'!B42)</f>
        <v>0</v>
      </c>
      <c r="C47" s="23">
        <f>SUM('[1]ESF (cuentas)'!C42)</f>
        <v>0</v>
      </c>
      <c r="D47" s="22"/>
      <c r="E47" s="17" t="s">
        <v>85</v>
      </c>
      <c r="F47" s="23">
        <f>SUM('[1]ESF (cuentas)'!F41)</f>
        <v>11424846</v>
      </c>
      <c r="G47" s="23">
        <f>SUM('[1]ESF (cuentas)'!G41)</f>
        <v>394337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491171053</v>
      </c>
      <c r="C49" s="21">
        <f>SUM(C11+C19+C27+C33+C39+C40+C43)</f>
        <v>413261509</v>
      </c>
      <c r="D49" s="24"/>
      <c r="E49" s="20" t="s">
        <v>87</v>
      </c>
      <c r="F49" s="21">
        <f>SUM(F44+F40+F33+F29+F28+F25+F21+F11)</f>
        <v>485279700</v>
      </c>
      <c r="G49" s="21">
        <f>SUM(G44+G40+G33+G29+G28+G25+G21+G11)</f>
        <v>415160200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(cuentas)'!B47)</f>
        <v>1059743274</v>
      </c>
      <c r="C53" s="21">
        <f>SUM('[1]ESF (cuentas)'!C47)</f>
        <v>744366537</v>
      </c>
      <c r="D53" s="24"/>
      <c r="E53" s="20" t="s">
        <v>91</v>
      </c>
      <c r="F53" s="21">
        <f>SUM('[1]ESF (cuentas)'!F48)</f>
        <v>614851697</v>
      </c>
      <c r="G53" s="21">
        <f>SUM('[1]ESF (cuentas)'!G48)</f>
        <v>662853044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872439150</v>
      </c>
      <c r="C55" s="21">
        <f>SUM('[1]ESF (cuentas)'!C52)</f>
        <v>828925602</v>
      </c>
      <c r="D55" s="24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191270319</v>
      </c>
      <c r="C57" s="21">
        <f>SUM('[1]ESF (cuentas)'!C58)</f>
        <v>191270319</v>
      </c>
      <c r="D57" s="24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180076970</v>
      </c>
      <c r="C59" s="21">
        <f>SUM('[1]ESF (cuentas)'!C65)</f>
        <v>180270821</v>
      </c>
      <c r="D59" s="24"/>
      <c r="E59" s="20" t="s">
        <v>97</v>
      </c>
      <c r="F59" s="21">
        <f>SUM('[1]ESF (cuentas)'!F56)</f>
        <v>422926774</v>
      </c>
      <c r="G59" s="21">
        <f>SUM('[1]ESF (cuentas)'!G56)</f>
        <v>449431394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590626</v>
      </c>
      <c r="C61" s="21">
        <f>SUM('[1]ESF (cuentas)'!C74)</f>
        <v>590626</v>
      </c>
      <c r="D61" s="24"/>
      <c r="E61" s="20" t="s">
        <v>99</v>
      </c>
      <c r="F61" s="21">
        <f>SUM('[1]ESF (cuentas)'!F59)</f>
        <v>172262611</v>
      </c>
      <c r="G61" s="21">
        <f>SUM('[1]ESF (cuentas)'!G59)</f>
        <v>173989122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0</v>
      </c>
      <c r="C63" s="21">
        <f>SUM('[1]ESF (cuentas)'!C80)</f>
        <v>0</v>
      </c>
      <c r="D63" s="22"/>
      <c r="E63" s="20" t="s">
        <v>101</v>
      </c>
      <c r="F63" s="21">
        <f>SUM('[1]ESF (cuentas)'!F66)</f>
        <v>0</v>
      </c>
      <c r="G63" s="21">
        <f>SUM('[1]ESF (cuentas)'!G66)</f>
        <v>0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(cuentas)'!B85)</f>
        <v>0</v>
      </c>
      <c r="C65" s="21">
        <f>SUM('[1]ESF (cuentas)'!C85)</f>
        <v>0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(cuentas)'!B92)</f>
        <v>0</v>
      </c>
      <c r="C67" s="29">
        <f>SUM('[1]ESF (cuentas)'!C92)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(cuentas)'!B94)</f>
        <v>0</v>
      </c>
      <c r="C69" s="21">
        <f>SUM('[1]ESF (cuentas)'!C94)</f>
        <v>0</v>
      </c>
      <c r="D69" s="24"/>
      <c r="E69" s="20" t="s">
        <v>105</v>
      </c>
      <c r="F69" s="21">
        <f>SUM(F63+F61+F59+F57+F55+F53)</f>
        <v>1210041082</v>
      </c>
      <c r="G69" s="21">
        <f>SUM(G63+G61+G59+G57+G55+G53)</f>
        <v>1286273560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2304120339</v>
      </c>
      <c r="C71" s="21">
        <f>SUM(C69+C65+C63+C61+C59+C57+C55+C53+C67)</f>
        <v>1945423905</v>
      </c>
      <c r="D71" s="24"/>
      <c r="E71" s="20" t="s">
        <v>107</v>
      </c>
      <c r="F71" s="21">
        <f>SUM(F69+F49)</f>
        <v>1695320782</v>
      </c>
      <c r="G71" s="21">
        <f>SUM(G69+G49)</f>
        <v>1701433760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0</v>
      </c>
      <c r="G75" s="35">
        <f>SUM(G77+G79+G81)</f>
        <v>0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(cuentas)'!F80)</f>
        <v>0</v>
      </c>
      <c r="G79" s="21">
        <f>SUM('[1]ESF (cuentas)'!G80)</f>
        <v>0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(cuentas)'!F82)</f>
        <v>0</v>
      </c>
      <c r="G81" s="21">
        <f>SUM('[1]ESF (cuentas)'!G82)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1099970610</v>
      </c>
      <c r="G83" s="35">
        <f>SUM(G85+G87+G89+G91+G93)</f>
        <v>657251654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(cuentas)'!F86)</f>
        <v>413047501</v>
      </c>
      <c r="G85" s="21">
        <f>SUM('[1]ESF (cuentas)'!G86)</f>
        <v>337155921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(cuentas)'!F88)</f>
        <v>-442762407</v>
      </c>
      <c r="G87" s="21">
        <f>SUM('[1]ESF (cuentas)'!G88)</f>
        <v>-494468970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(cuentas)'!F90)</f>
        <v>0</v>
      </c>
      <c r="G89" s="21">
        <f>SUM('[1]ESF (cuentas)'!G90)</f>
        <v>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(cuentas)'!F94)</f>
        <v>1129685516</v>
      </c>
      <c r="G91" s="21">
        <f>SUM('[1]ESF (cuentas)'!G94)</f>
        <v>814564703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(cuentas)'!F97)</f>
        <v>0</v>
      </c>
      <c r="G93" s="21">
        <f>SUM('[1]ESF (cuentas)'!G97)</f>
        <v>0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1099970610</v>
      </c>
      <c r="G101" s="21">
        <f>SUM(G75+G83+G95)</f>
        <v>657251654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2795291392</v>
      </c>
      <c r="C104" s="41">
        <f>SUM(C71+C49)</f>
        <v>2358685414</v>
      </c>
      <c r="D104" s="42"/>
      <c r="E104" s="40" t="s">
        <v>124</v>
      </c>
      <c r="F104" s="41">
        <f>SUM(F101+F71)</f>
        <v>2795291392</v>
      </c>
      <c r="G104" s="41">
        <f>SUM(G101+G71)</f>
        <v>2358685414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x14ac:dyDescent="0.25">
      <c r="H109" s="3"/>
    </row>
    <row r="110" spans="1:8" x14ac:dyDescent="0.25">
      <c r="H110" s="3"/>
    </row>
    <row r="111" spans="1:8" x14ac:dyDescent="0.25">
      <c r="A111" s="44"/>
      <c r="B111" s="44"/>
      <c r="C111" s="44"/>
      <c r="E111" s="44"/>
      <c r="F111" s="44"/>
      <c r="G111" s="44"/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H113" s="3"/>
    </row>
    <row r="114" spans="1:8" x14ac:dyDescent="0.25">
      <c r="H114" s="3"/>
    </row>
    <row r="115" spans="1:8" x14ac:dyDescent="0.25">
      <c r="H115" s="3"/>
    </row>
    <row r="116" spans="1:8" ht="16.5" x14ac:dyDescent="0.25">
      <c r="A116" s="45"/>
      <c r="B116" s="45"/>
      <c r="C116" s="45"/>
      <c r="D116" s="45"/>
      <c r="E116" s="45"/>
      <c r="F116" s="45"/>
      <c r="G116" s="45"/>
      <c r="H116" s="3"/>
    </row>
    <row r="117" spans="1:8" x14ac:dyDescent="0.25"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2:C112"/>
    <mergeCell ref="E112:G112"/>
    <mergeCell ref="A116:G116"/>
    <mergeCell ref="A2:G2"/>
    <mergeCell ref="A3:G3"/>
    <mergeCell ref="A4:G4"/>
    <mergeCell ref="A5:G5"/>
    <mergeCell ref="A6:G6"/>
    <mergeCell ref="A111:C111"/>
    <mergeCell ref="E111:G111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2023-08-14T20:39:18Z</dcterms:created>
  <dcterms:modified xsi:type="dcterms:W3CDTF">2023-08-14T20:39:19Z</dcterms:modified>
</cp:coreProperties>
</file>