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1 GOBIERNO ESTATAL - word y excel\"/>
    </mc:Choice>
  </mc:AlternateContent>
  <xr:revisionPtr revIDLastSave="0" documentId="8_{1F359203-7A84-4832-96FF-3D2A08EF2667}" xr6:coauthVersionLast="40" xr6:coauthVersionMax="40" xr10:uidLastSave="{00000000-0000-0000-0000-000000000000}"/>
  <bookViews>
    <workbookView xWindow="0" yWindow="0" windowWidth="25200" windowHeight="11775" xr2:uid="{7D8EC5E1-1770-4F57-99D2-FB76092AE39D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'2EA'!$A$1:$E$73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6" i="1"/>
  <c r="E65" i="1"/>
  <c r="D65" i="1"/>
  <c r="D64" i="1"/>
  <c r="D61" i="1"/>
  <c r="E60" i="1"/>
  <c r="D60" i="1"/>
  <c r="D59" i="1"/>
  <c r="D58" i="1"/>
  <c r="D57" i="1"/>
  <c r="D56" i="1"/>
  <c r="D55" i="1"/>
  <c r="D54" i="1" s="1"/>
  <c r="E54" i="1"/>
  <c r="D53" i="1"/>
  <c r="D50" i="1" s="1"/>
  <c r="D52" i="1"/>
  <c r="D51" i="1"/>
  <c r="E50" i="1"/>
  <c r="D49" i="1"/>
  <c r="D48" i="1"/>
  <c r="D47" i="1"/>
  <c r="D46" i="1"/>
  <c r="D45" i="1"/>
  <c r="D44" i="1"/>
  <c r="D43" i="1"/>
  <c r="D42" i="1"/>
  <c r="D41" i="1"/>
  <c r="D40" i="1" s="1"/>
  <c r="E40" i="1"/>
  <c r="D39" i="1"/>
  <c r="D36" i="1" s="1"/>
  <c r="D38" i="1"/>
  <c r="D37" i="1"/>
  <c r="E36" i="1"/>
  <c r="D29" i="1"/>
  <c r="D28" i="1"/>
  <c r="D27" i="1"/>
  <c r="D26" i="1"/>
  <c r="D24" i="1" s="1"/>
  <c r="D25" i="1"/>
  <c r="E24" i="1"/>
  <c r="D22" i="1"/>
  <c r="D20" i="1"/>
  <c r="D19" i="1" s="1"/>
  <c r="E19" i="1"/>
  <c r="D17" i="1"/>
  <c r="D16" i="1"/>
  <c r="D15" i="1"/>
  <c r="D14" i="1"/>
  <c r="D13" i="1"/>
  <c r="D12" i="1"/>
  <c r="D11" i="1"/>
  <c r="D10" i="1" s="1"/>
  <c r="D31" i="1" s="1"/>
  <c r="E10" i="1"/>
  <c r="E31" i="1" s="1"/>
  <c r="E72" i="1" s="1"/>
  <c r="E6" i="1"/>
  <c r="D6" i="1"/>
  <c r="A4" i="1"/>
  <c r="D68" i="1" l="1"/>
  <c r="D72" i="1" s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<sst xmlns="http://schemas.openxmlformats.org/spreadsheetml/2006/main" count="59" uniqueCount="59">
  <si>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</si>
  <si>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GOBIERNO ESTATAL</t>
  </si>
  <si>
    <t>ESTADO DE ACTIVIDADES CONSOLIDADO</t>
  </si>
  <si>
    <t>( Cifras en Pesos )</t>
  </si>
  <si>
    <t>CONCEPTO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</si>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</sst>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;\ \(#,##0\)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6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0" fontId="3" fillId="0" borderId="0" xfId="2" applyFont="1"/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164" fontId="7" fillId="4" borderId="0" xfId="2" applyNumberFormat="1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9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9" fillId="5" borderId="0" xfId="2" applyNumberFormat="1" applyFont="1" applyFill="1" applyAlignment="1">
      <alignment vertical="top"/>
    </xf>
    <xf numFmtId="0" fontId="10" fillId="0" borderId="0" xfId="2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9" fillId="0" borderId="0" xfId="2" applyNumberFormat="1" applyFont="1" applyAlignment="1">
      <alignment vertical="top"/>
    </xf>
    <xf numFmtId="0" fontId="9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1" fillId="0" borderId="0" xfId="1" applyFont="1" applyAlignment="1">
      <alignment horizontal="right" vertical="top"/>
    </xf>
    <xf numFmtId="0" fontId="12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9" fillId="0" borderId="0" xfId="2" applyFont="1" applyAlignment="1">
      <alignment vertical="top"/>
    </xf>
    <xf numFmtId="0" fontId="13" fillId="0" borderId="0" xfId="1" applyFont="1" applyAlignment="1">
      <alignment vertical="top"/>
    </xf>
    <xf numFmtId="0" fontId="7" fillId="0" borderId="0" xfId="2" applyFont="1"/>
    <xf numFmtId="0" fontId="11" fillId="0" borderId="0" xfId="1" applyFont="1" applyAlignment="1">
      <alignment vertical="top"/>
    </xf>
    <xf numFmtId="0" fontId="13" fillId="0" borderId="4" xfId="2" applyFont="1" applyBorder="1" applyAlignment="1">
      <alignment vertical="top"/>
    </xf>
    <xf numFmtId="165" fontId="13" fillId="0" borderId="4" xfId="2" applyNumberFormat="1" applyFont="1" applyBorder="1" applyAlignment="1">
      <alignment horizontal="right" vertical="top"/>
    </xf>
    <xf numFmtId="164" fontId="13" fillId="0" borderId="4" xfId="2" applyNumberFormat="1" applyFont="1" applyBorder="1" applyAlignment="1">
      <alignment horizontal="right" vertical="top"/>
    </xf>
    <xf numFmtId="0" fontId="14" fillId="0" borderId="0" xfId="2" applyFont="1" applyAlignment="1">
      <alignment vertical="top"/>
    </xf>
    <xf numFmtId="0" fontId="13" fillId="0" borderId="0" xfId="2" applyFont="1" applyAlignment="1">
      <alignment vertical="top"/>
    </xf>
    <xf numFmtId="165" fontId="13" fillId="0" borderId="0" xfId="2" applyNumberFormat="1" applyFont="1" applyAlignment="1">
      <alignment horizontal="right" vertical="top"/>
    </xf>
    <xf numFmtId="164" fontId="14" fillId="0" borderId="0" xfId="2" applyNumberFormat="1" applyFont="1" applyAlignment="1">
      <alignment vertical="top"/>
    </xf>
    <xf numFmtId="0" fontId="15" fillId="6" borderId="0" xfId="2" applyFont="1" applyFill="1" applyAlignment="1">
      <alignment vertical="top"/>
    </xf>
    <xf numFmtId="0" fontId="16" fillId="6" borderId="0" xfId="2" applyFont="1" applyFill="1" applyAlignment="1">
      <alignment vertical="top"/>
    </xf>
    <xf numFmtId="0" fontId="3" fillId="6" borderId="0" xfId="2" applyFont="1" applyFill="1" applyAlignment="1">
      <alignment vertical="top"/>
    </xf>
    <xf numFmtId="164" fontId="16" fillId="6" borderId="0" xfId="2" applyNumberFormat="1" applyFont="1" applyFill="1" applyAlignment="1">
      <alignment vertical="top"/>
    </xf>
    <xf numFmtId="0" fontId="17" fillId="0" borderId="5" xfId="2" applyFont="1" applyBorder="1" applyAlignment="1">
      <alignment vertical="top"/>
    </xf>
    <xf numFmtId="0" fontId="6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164" fontId="6" fillId="0" borderId="5" xfId="2" applyNumberFormat="1" applyFont="1" applyBorder="1" applyAlignment="1">
      <alignment vertical="top"/>
    </xf>
    <xf numFmtId="0" fontId="18" fillId="0" borderId="0" xfId="2" applyFont="1"/>
    <xf numFmtId="0" fontId="19" fillId="0" borderId="0" xfId="2" applyFont="1"/>
    <xf numFmtId="0" fontId="20" fillId="0" borderId="0" xfId="2" applyFont="1"/>
    <xf numFmtId="164" fontId="3" fillId="0" borderId="0" xfId="2" applyNumberFormat="1"/>
    <xf numFmtId="164" fontId="19" fillId="0" borderId="0" xfId="2" applyNumberFormat="1" applyFont="1"/>
    <xf numFmtId="0" fontId="1" fillId="0" borderId="0" xfId="1"/>
    <xf numFmtId="0" fontId="3" fillId="0" borderId="0" xfId="2" applyAlignment="1">
      <alignment horizontal="right"/>
    </xf>
    <xf numFmtId="164" fontId="1" fillId="0" borderId="0" xfId="1" applyNumberFormat="1" applyAlignment="1">
      <alignment horizontal="center"/>
    </xf>
    <xf numFmtId="0" fontId="5" fillId="0" borderId="0" xfId="2" applyFont="1" applyAlignment="1">
      <alignment horizontal="right"/>
    </xf>
  </cellXfs>
  <cellStyles count="3">
    <cellStyle name="Normal" xfId="0" builtinId="0"/>
    <cellStyle name="Normal 17" xfId="1" xr:uid="{2BCA9428-4F9A-49A6-8295-ECC505360B26}"/>
    <cellStyle name="Normal 2 2" xfId="2" xr:uid="{0A18BEC0-3A0B-4174-9361-16F74ACF5D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G.ESTATAL)%20JUNI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NOTAS GESTIÓN"/>
      <sheetName val="8 FIDEIC"/>
      <sheetName val="9 REP. REC."/>
      <sheetName val="35-a REPORTE DEUDA"/>
      <sheetName val="35-b INDICADORES DEUDA"/>
      <sheetName val="GRÁFICAS"/>
      <sheetName val="GRAFICA 45 ACT CIRC"/>
      <sheetName val="GRAFICA 46 ACT NO CIRC"/>
      <sheetName val="GRAFICA 47 PAS CIRC"/>
      <sheetName val="GRAFICA 48 PAS NO CIRC"/>
      <sheetName val="NOTAS EDO.SIT.FIN."/>
      <sheetName val="NOTAS ACTIVO"/>
      <sheetName val="NOTAS PASIVO"/>
      <sheetName val="NOTAS FLUJOS EFECTIVO"/>
      <sheetName val="10 EyE Final"/>
      <sheetName val="11 EyE"/>
      <sheetName val="12 ADQUISICIONES"/>
      <sheetName val="13 CONC. FLUJOS"/>
      <sheetName val="14.1 CIPyC"/>
      <sheetName val="14.2 CIPyC"/>
      <sheetName val="NOTAS MEMORIA"/>
      <sheetName val="34 FIDEFIM"/>
      <sheetName val="35 DEUDA PUB INDIRECTA"/>
      <sheetName val="36 EDO ANALITICO INGRESOS"/>
      <sheetName val="37 Edo Ejerc x Cap Gto"/>
      <sheetName val="RAZONES"/>
      <sheetName val="15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7">
          <cell r="L7" t="str">
            <v>DIC 2022</v>
          </cell>
        </row>
        <row r="8">
          <cell r="L8" t="str">
            <v>JUN 2023</v>
          </cell>
        </row>
        <row r="10">
          <cell r="B10" t="str">
            <v>DEL 1 DE ENERO AL 30 DE JUNIO DE 2023</v>
          </cell>
        </row>
        <row r="127">
          <cell r="L127">
            <v>30472461</v>
          </cell>
        </row>
        <row r="128">
          <cell r="L128">
            <v>68696376</v>
          </cell>
        </row>
        <row r="129">
          <cell r="L129">
            <v>920243808</v>
          </cell>
        </row>
        <row r="130">
          <cell r="L130">
            <v>0</v>
          </cell>
        </row>
        <row r="131">
          <cell r="L131">
            <v>6049198</v>
          </cell>
        </row>
        <row r="132">
          <cell r="L132">
            <v>2389460</v>
          </cell>
        </row>
        <row r="133">
          <cell r="L133">
            <v>127584216</v>
          </cell>
        </row>
        <row r="134">
          <cell r="L134">
            <v>875683454</v>
          </cell>
        </row>
        <row r="135">
          <cell r="L135">
            <v>0</v>
          </cell>
        </row>
        <row r="136">
          <cell r="L136">
            <v>3511510</v>
          </cell>
        </row>
        <row r="137">
          <cell r="L137">
            <v>1110572684</v>
          </cell>
        </row>
        <row r="138">
          <cell r="L138">
            <v>55773130</v>
          </cell>
        </row>
        <row r="139">
          <cell r="L139">
            <v>1595000</v>
          </cell>
        </row>
        <row r="140">
          <cell r="L140">
            <v>604602126</v>
          </cell>
        </row>
        <row r="141">
          <cell r="L141">
            <v>21599493</v>
          </cell>
        </row>
        <row r="142">
          <cell r="L142">
            <v>7702012</v>
          </cell>
        </row>
        <row r="143">
          <cell r="L143">
            <v>96175751</v>
          </cell>
        </row>
        <row r="144">
          <cell r="L144">
            <v>72011909</v>
          </cell>
        </row>
        <row r="145">
          <cell r="L145">
            <v>0</v>
          </cell>
        </row>
        <row r="146">
          <cell r="L146">
            <v>6792</v>
          </cell>
        </row>
        <row r="147">
          <cell r="L147">
            <v>14102625</v>
          </cell>
        </row>
        <row r="148">
          <cell r="L148">
            <v>1108483</v>
          </cell>
        </row>
        <row r="149">
          <cell r="L149">
            <v>0</v>
          </cell>
        </row>
        <row r="150">
          <cell r="L150">
            <v>74512980</v>
          </cell>
        </row>
        <row r="151">
          <cell r="L151">
            <v>104075274</v>
          </cell>
        </row>
        <row r="152">
          <cell r="L152">
            <v>22787190515</v>
          </cell>
        </row>
        <row r="153">
          <cell r="L153">
            <v>29456696036</v>
          </cell>
        </row>
        <row r="154">
          <cell r="L154">
            <v>352230984</v>
          </cell>
        </row>
        <row r="155">
          <cell r="L155">
            <v>2769795000</v>
          </cell>
        </row>
        <row r="156">
          <cell r="L156">
            <v>77840412</v>
          </cell>
        </row>
        <row r="157">
          <cell r="L157">
            <v>1619994876</v>
          </cell>
        </row>
        <row r="158">
          <cell r="L158">
            <v>4133174212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10676682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73422</v>
          </cell>
        </row>
        <row r="172">
          <cell r="K172">
            <v>7588946473</v>
          </cell>
        </row>
        <row r="173">
          <cell r="K173">
            <v>488559532</v>
          </cell>
        </row>
        <row r="174">
          <cell r="K174">
            <v>2851341670</v>
          </cell>
        </row>
        <row r="175">
          <cell r="K175">
            <v>2180550191</v>
          </cell>
        </row>
        <row r="176">
          <cell r="K176">
            <v>2176269377</v>
          </cell>
        </row>
        <row r="177">
          <cell r="K177">
            <v>2078084933</v>
          </cell>
        </row>
        <row r="178">
          <cell r="K178">
            <v>63160671</v>
          </cell>
        </row>
        <row r="179">
          <cell r="K179">
            <v>356372088</v>
          </cell>
        </row>
        <row r="180">
          <cell r="K180">
            <v>4956842</v>
          </cell>
        </row>
        <row r="181">
          <cell r="K181">
            <v>12996946</v>
          </cell>
        </row>
        <row r="182">
          <cell r="K182">
            <v>7812757</v>
          </cell>
        </row>
        <row r="183">
          <cell r="K183">
            <v>96224305</v>
          </cell>
        </row>
        <row r="184">
          <cell r="K184">
            <v>6352853</v>
          </cell>
        </row>
        <row r="185">
          <cell r="K185">
            <v>7941450</v>
          </cell>
        </row>
        <row r="186">
          <cell r="K186">
            <v>27308002</v>
          </cell>
        </row>
        <row r="187">
          <cell r="K187">
            <v>179614350</v>
          </cell>
        </row>
        <row r="188">
          <cell r="K188">
            <v>114312865</v>
          </cell>
        </row>
        <row r="189">
          <cell r="K189">
            <v>250942747</v>
          </cell>
        </row>
        <row r="190">
          <cell r="K190">
            <v>39836892</v>
          </cell>
        </row>
        <row r="191">
          <cell r="K191">
            <v>59381947</v>
          </cell>
        </row>
        <row r="192">
          <cell r="K192">
            <v>30304478</v>
          </cell>
        </row>
        <row r="193">
          <cell r="K193">
            <v>52628121</v>
          </cell>
        </row>
        <row r="194">
          <cell r="K194">
            <v>177054134</v>
          </cell>
        </row>
        <row r="195">
          <cell r="K195">
            <v>843880125</v>
          </cell>
        </row>
        <row r="196">
          <cell r="K196">
            <v>1072383</v>
          </cell>
        </row>
        <row r="197">
          <cell r="K197">
            <v>147031674</v>
          </cell>
        </row>
        <row r="198">
          <cell r="K198">
            <v>112110897</v>
          </cell>
        </row>
        <row r="199">
          <cell r="K199">
            <v>229001483</v>
          </cell>
        </row>
        <row r="200">
          <cell r="K200">
            <v>3067399</v>
          </cell>
        </row>
        <row r="201">
          <cell r="K201">
            <v>146873853</v>
          </cell>
        </row>
        <row r="202">
          <cell r="K202">
            <v>0</v>
          </cell>
        </row>
        <row r="203">
          <cell r="K203">
            <v>7028661</v>
          </cell>
        </row>
        <row r="204">
          <cell r="K204">
            <v>30062448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K210">
            <v>0</v>
          </cell>
        </row>
        <row r="211">
          <cell r="K211">
            <v>0</v>
          </cell>
        </row>
        <row r="212">
          <cell r="K212">
            <v>0</v>
          </cell>
        </row>
        <row r="213">
          <cell r="K213">
            <v>5190500101</v>
          </cell>
        </row>
        <row r="214">
          <cell r="K214">
            <v>1893561</v>
          </cell>
        </row>
        <row r="215">
          <cell r="K215">
            <v>11596058784</v>
          </cell>
        </row>
        <row r="216">
          <cell r="K216">
            <v>0</v>
          </cell>
        </row>
        <row r="217">
          <cell r="K217">
            <v>774360224</v>
          </cell>
        </row>
        <row r="218">
          <cell r="K218">
            <v>0</v>
          </cell>
        </row>
        <row r="219">
          <cell r="K219">
            <v>7241967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45537685</v>
          </cell>
        </row>
        <row r="227">
          <cell r="K227">
            <v>2524896</v>
          </cell>
        </row>
        <row r="228">
          <cell r="K228">
            <v>0</v>
          </cell>
        </row>
        <row r="229">
          <cell r="K229">
            <v>0</v>
          </cell>
        </row>
        <row r="230">
          <cell r="K230">
            <v>228018</v>
          </cell>
        </row>
        <row r="231">
          <cell r="K231">
            <v>987757033</v>
          </cell>
        </row>
        <row r="232">
          <cell r="K232">
            <v>0</v>
          </cell>
        </row>
      </sheetData>
      <sheetData sheetId="1"/>
      <sheetData sheetId="2"/>
      <sheetData sheetId="3">
        <row r="11">
          <cell r="J11">
            <v>1619994876</v>
          </cell>
        </row>
        <row r="28">
          <cell r="J28">
            <v>19836408568</v>
          </cell>
        </row>
        <row r="30">
          <cell r="K30">
            <v>1619994876</v>
          </cell>
        </row>
        <row r="31">
          <cell r="K31">
            <v>18216413692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887E4-162C-4E2F-8798-4D704E34A014}">
  <sheetPr>
    <tabColor theme="0" tint="-0.14999847407452621"/>
    <pageSetUpPr fitToPage="1"/>
  </sheetPr>
  <dimension ref="A1:E81"/>
  <sheetViews>
    <sheetView showGridLines="0" tabSelected="1" topLeftCell="A46" zoomScaleNormal="100" workbookViewId="0">
      <selection sqref="A1:E74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50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tr">
        <f>'[1]BALANZA AC.'!B10</f>
        <v>DEL 1 DE ENERO AL 30 DE JUNIO DE 2023</v>
      </c>
      <c r="B4" s="3"/>
      <c r="C4" s="3"/>
      <c r="D4" s="3"/>
      <c r="E4" s="3"/>
    </row>
    <row r="5" spans="1:5" s="2" customFormat="1" ht="12.75" x14ac:dyDescent="0.2">
      <c r="A5" s="3" t="s">
        <v>3</v>
      </c>
      <c r="B5" s="3"/>
      <c r="C5" s="3"/>
      <c r="D5" s="3"/>
      <c r="E5" s="3"/>
    </row>
    <row r="6" spans="1:5" s="8" customFormat="1" ht="21.95" customHeight="1" x14ac:dyDescent="0.2">
      <c r="A6" s="4" t="s">
        <v>4</v>
      </c>
      <c r="B6" s="5"/>
      <c r="C6" s="5"/>
      <c r="D6" s="6" t="str">
        <f>'[1]BALANZA AC.'!L8</f>
        <v>JUN 2023</v>
      </c>
      <c r="E6" s="7" t="str">
        <f>'[1]BALANZA AC.'!L7</f>
        <v>DIC 2022</v>
      </c>
    </row>
    <row r="7" spans="1:5" s="2" customFormat="1" ht="3" customHeight="1" x14ac:dyDescent="0.2">
      <c r="A7" s="9"/>
      <c r="B7" s="9"/>
      <c r="C7" s="10"/>
      <c r="D7" s="11"/>
      <c r="E7" s="11"/>
    </row>
    <row r="8" spans="1:5" s="2" customFormat="1" ht="15" customHeight="1" x14ac:dyDescent="0.2">
      <c r="A8" s="12"/>
      <c r="B8" s="12" t="s">
        <v>5</v>
      </c>
      <c r="C8" s="13"/>
      <c r="D8" s="14"/>
      <c r="E8" s="14"/>
    </row>
    <row r="9" spans="1:5" s="2" customFormat="1" ht="3" customHeight="1" x14ac:dyDescent="0.2">
      <c r="A9" s="9"/>
      <c r="B9" s="9"/>
      <c r="C9" s="10"/>
      <c r="D9" s="11"/>
      <c r="E9" s="11"/>
    </row>
    <row r="10" spans="1:5" s="2" customFormat="1" ht="14.25" x14ac:dyDescent="0.2">
      <c r="A10" s="15"/>
      <c r="B10" s="16" t="s">
        <v>6</v>
      </c>
      <c r="C10" s="17"/>
      <c r="D10" s="18">
        <f>SUM(D11:D17)</f>
        <v>4198468742</v>
      </c>
      <c r="E10" s="18">
        <f>SUM(E11:E17)</f>
        <v>6322124946</v>
      </c>
    </row>
    <row r="11" spans="1:5" s="2" customFormat="1" ht="12.75" x14ac:dyDescent="0.2">
      <c r="A11" s="10"/>
      <c r="B11" s="19"/>
      <c r="C11" s="10" t="s">
        <v>7</v>
      </c>
      <c r="D11" s="11">
        <f>SUM('[1]BALANZA AC.'!L127:L133)</f>
        <v>1155435519</v>
      </c>
      <c r="E11" s="11">
        <v>2043741103</v>
      </c>
    </row>
    <row r="12" spans="1:5" s="2" customFormat="1" ht="12.75" customHeight="1" x14ac:dyDescent="0.2">
      <c r="A12" s="10"/>
      <c r="B12" s="19"/>
      <c r="C12" s="10" t="s">
        <v>8</v>
      </c>
      <c r="D12" s="11">
        <f>SUM('[1]BALANZA AC.'!L134)</f>
        <v>875683454</v>
      </c>
      <c r="E12" s="11">
        <v>0</v>
      </c>
    </row>
    <row r="13" spans="1:5" s="2" customFormat="1" ht="12.75" customHeight="1" x14ac:dyDescent="0.2">
      <c r="A13" s="10"/>
      <c r="B13" s="19"/>
      <c r="C13" s="10" t="s">
        <v>9</v>
      </c>
      <c r="D13" s="11">
        <f>SUM('[1]BALANZA AC.'!L135)</f>
        <v>0</v>
      </c>
      <c r="E13" s="11">
        <v>0</v>
      </c>
    </row>
    <row r="14" spans="1:5" s="2" customFormat="1" ht="12.75" x14ac:dyDescent="0.2">
      <c r="A14" s="10"/>
      <c r="B14" s="19"/>
      <c r="C14" s="10" t="s">
        <v>10</v>
      </c>
      <c r="D14" s="11">
        <f>SUM('[1]BALANZA AC.'!L136:L139)</f>
        <v>1171452324</v>
      </c>
      <c r="E14" s="11">
        <v>1902090310</v>
      </c>
    </row>
    <row r="15" spans="1:5" s="2" customFormat="1" ht="12.75" x14ac:dyDescent="0.2">
      <c r="A15" s="10"/>
      <c r="B15" s="19"/>
      <c r="C15" s="10" t="s">
        <v>11</v>
      </c>
      <c r="D15" s="11">
        <f>SUM('[1]BALANZA AC.'!L140)</f>
        <v>604602126</v>
      </c>
      <c r="E15" s="11">
        <v>806147801</v>
      </c>
    </row>
    <row r="16" spans="1:5" s="2" customFormat="1" ht="12.75" x14ac:dyDescent="0.2">
      <c r="A16" s="10"/>
      <c r="B16" s="19"/>
      <c r="C16" s="10" t="s">
        <v>12</v>
      </c>
      <c r="D16" s="11">
        <f>SUM('[1]BALANZA AC.'!L141:L147)</f>
        <v>211598582</v>
      </c>
      <c r="E16" s="11">
        <v>1250352576</v>
      </c>
    </row>
    <row r="17" spans="1:5" s="2" customFormat="1" ht="13.5" customHeight="1" x14ac:dyDescent="0.2">
      <c r="A17" s="10"/>
      <c r="B17" s="19"/>
      <c r="C17" s="10" t="s">
        <v>13</v>
      </c>
      <c r="D17" s="11">
        <f>SUM('[1]BALANZA AC.'!L148:L151)</f>
        <v>179696737</v>
      </c>
      <c r="E17" s="20">
        <v>319793156</v>
      </c>
    </row>
    <row r="18" spans="1:5" s="2" customFormat="1" ht="3" customHeight="1" x14ac:dyDescent="0.2">
      <c r="A18" s="10"/>
      <c r="B18" s="19"/>
      <c r="C18" s="21"/>
      <c r="D18" s="22"/>
      <c r="E18" s="22"/>
    </row>
    <row r="19" spans="1:5" s="2" customFormat="1" ht="30" customHeight="1" x14ac:dyDescent="0.2">
      <c r="A19" s="15"/>
      <c r="B19" s="23" t="s">
        <v>14</v>
      </c>
      <c r="C19" s="23"/>
      <c r="D19" s="18">
        <f>SUM(D20:D22)</f>
        <v>59576927159</v>
      </c>
      <c r="E19" s="18">
        <f>SUM(E20:E22)</f>
        <v>111049217247</v>
      </c>
    </row>
    <row r="20" spans="1:5" s="2" customFormat="1" ht="12.75" x14ac:dyDescent="0.2">
      <c r="A20" s="10"/>
      <c r="B20" s="10"/>
      <c r="C20" s="24" t="s">
        <v>15</v>
      </c>
      <c r="D20" s="11">
        <f>SUM('[1]BALANZA AC.'!L152:L156)</f>
        <v>55443752947</v>
      </c>
      <c r="E20" s="11">
        <v>100236473240</v>
      </c>
    </row>
    <row r="21" spans="1:5" s="2" customFormat="1" ht="12.75" x14ac:dyDescent="0.2">
      <c r="A21" s="10"/>
      <c r="B21" s="10"/>
      <c r="C21" s="24"/>
      <c r="D21" s="11"/>
      <c r="E21" s="11"/>
    </row>
    <row r="22" spans="1:5" s="2" customFormat="1" ht="12.75" x14ac:dyDescent="0.2">
      <c r="A22" s="10"/>
      <c r="B22" s="10"/>
      <c r="C22" s="10" t="s">
        <v>16</v>
      </c>
      <c r="D22" s="11">
        <f>SUM('[1]BALANZA AC.'!L157:L159)-'[1]AJUSTES DE CONSOLIDACIÓN'!J11</f>
        <v>4133174212</v>
      </c>
      <c r="E22" s="11">
        <v>10812744007</v>
      </c>
    </row>
    <row r="23" spans="1:5" s="2" customFormat="1" ht="3" customHeight="1" x14ac:dyDescent="0.2">
      <c r="A23" s="10"/>
      <c r="B23" s="10"/>
      <c r="C23" s="10"/>
      <c r="D23" s="11"/>
      <c r="E23" s="11"/>
    </row>
    <row r="24" spans="1:5" s="2" customFormat="1" ht="14.25" x14ac:dyDescent="0.2">
      <c r="A24" s="15"/>
      <c r="B24" s="16" t="s">
        <v>17</v>
      </c>
      <c r="C24" s="17"/>
      <c r="D24" s="18">
        <f>SUM(D25:D29)</f>
        <v>10750104</v>
      </c>
      <c r="E24" s="18">
        <f>SUM(E25:E29)</f>
        <v>15638390</v>
      </c>
    </row>
    <row r="25" spans="1:5" s="2" customFormat="1" ht="12.75" x14ac:dyDescent="0.2">
      <c r="A25" s="10"/>
      <c r="B25" s="10"/>
      <c r="C25" s="10" t="s">
        <v>18</v>
      </c>
      <c r="D25" s="11">
        <f>SUM('[1]BALANZA AC.'!L160:L161)</f>
        <v>10676682</v>
      </c>
      <c r="E25" s="11">
        <v>15122228</v>
      </c>
    </row>
    <row r="26" spans="1:5" s="2" customFormat="1" ht="12.75" customHeight="1" x14ac:dyDescent="0.2">
      <c r="A26" s="10"/>
      <c r="B26" s="10"/>
      <c r="C26" s="10" t="s">
        <v>19</v>
      </c>
      <c r="D26" s="11">
        <f>SUM('[1]BALANZA AC.'!L162:L166)</f>
        <v>0</v>
      </c>
      <c r="E26" s="11">
        <v>0</v>
      </c>
    </row>
    <row r="27" spans="1:5" s="2" customFormat="1" ht="12.75" customHeight="1" x14ac:dyDescent="0.2">
      <c r="A27" s="10"/>
      <c r="B27" s="10"/>
      <c r="C27" s="10" t="s">
        <v>20</v>
      </c>
      <c r="D27" s="11">
        <f>SUM('[1]BALANZA AC.'!L167)</f>
        <v>0</v>
      </c>
      <c r="E27" s="11">
        <v>0</v>
      </c>
    </row>
    <row r="28" spans="1:5" s="2" customFormat="1" ht="12.75" customHeight="1" x14ac:dyDescent="0.2">
      <c r="A28" s="10"/>
      <c r="B28" s="10"/>
      <c r="C28" s="10" t="s">
        <v>21</v>
      </c>
      <c r="D28" s="11">
        <f>SUM('[1]BALANZA AC.'!L168)</f>
        <v>0</v>
      </c>
      <c r="E28" s="11">
        <v>0</v>
      </c>
    </row>
    <row r="29" spans="1:5" s="2" customFormat="1" x14ac:dyDescent="0.2">
      <c r="A29" s="25"/>
      <c r="B29" s="9"/>
      <c r="C29" s="10" t="s">
        <v>22</v>
      </c>
      <c r="D29" s="11">
        <f>SUM('[1]BALANZA AC.'!L169:L171)+'[1]AJUSTES DE CONSOLIDACIÓN'!K30+'[1]AJUSTES DE CONSOLIDACIÓN'!K31-'[1]AJUSTES DE CONSOLIDACIÓN'!J28-'[1]AJUSTES DE CONSOLIDACIÓN'!J29</f>
        <v>73422</v>
      </c>
      <c r="E29" s="11">
        <v>516162</v>
      </c>
    </row>
    <row r="30" spans="1:5" s="2" customFormat="1" ht="12.75" x14ac:dyDescent="0.2">
      <c r="A30" s="26"/>
      <c r="B30" s="19"/>
      <c r="C30" s="19"/>
      <c r="D30" s="22"/>
      <c r="E30" s="22"/>
    </row>
    <row r="31" spans="1:5" s="2" customFormat="1" ht="12.75" x14ac:dyDescent="0.2">
      <c r="A31" s="16"/>
      <c r="B31" s="16" t="s">
        <v>23</v>
      </c>
      <c r="C31" s="17"/>
      <c r="D31" s="18">
        <f>SUM(D10+D19+D24)</f>
        <v>63786146005</v>
      </c>
      <c r="E31" s="18">
        <f>SUM(E10+E19+E24)</f>
        <v>117386980583</v>
      </c>
    </row>
    <row r="32" spans="1:5" s="2" customFormat="1" ht="12.75" x14ac:dyDescent="0.2">
      <c r="A32" s="26"/>
      <c r="B32" s="19"/>
      <c r="C32" s="19"/>
      <c r="D32" s="22"/>
      <c r="E32" s="22"/>
    </row>
    <row r="33" spans="1:5" s="2" customFormat="1" ht="3" customHeight="1" x14ac:dyDescent="0.2">
      <c r="A33" s="26"/>
      <c r="B33" s="27"/>
      <c r="C33" s="28"/>
      <c r="D33" s="22"/>
      <c r="E33" s="22"/>
    </row>
    <row r="34" spans="1:5" s="2" customFormat="1" ht="15" customHeight="1" x14ac:dyDescent="0.2">
      <c r="A34" s="12"/>
      <c r="B34" s="12" t="s">
        <v>24</v>
      </c>
      <c r="C34" s="13"/>
      <c r="D34" s="14"/>
      <c r="E34" s="14"/>
    </row>
    <row r="35" spans="1:5" s="2" customFormat="1" ht="5.25" customHeight="1" x14ac:dyDescent="0.2">
      <c r="A35" s="29"/>
      <c r="B35" s="9"/>
      <c r="C35" s="10"/>
      <c r="D35" s="11"/>
      <c r="E35" s="11"/>
    </row>
    <row r="36" spans="1:5" s="2" customFormat="1" ht="14.25" x14ac:dyDescent="0.2">
      <c r="A36" s="15"/>
      <c r="B36" s="16" t="s">
        <v>25</v>
      </c>
      <c r="C36" s="17"/>
      <c r="D36" s="18">
        <f>SUM(D37:D39)</f>
        <v>19694833749</v>
      </c>
      <c r="E36" s="18">
        <f>SUM(E37:E39)</f>
        <v>44265438667</v>
      </c>
    </row>
    <row r="37" spans="1:5" s="2" customFormat="1" ht="15" customHeight="1" x14ac:dyDescent="0.2">
      <c r="A37" s="29"/>
      <c r="B37" s="19"/>
      <c r="C37" s="10" t="s">
        <v>26</v>
      </c>
      <c r="D37" s="11">
        <f>SUM('[1]BALANZA AC.'!K172:K177)</f>
        <v>17363752176</v>
      </c>
      <c r="E37" s="11">
        <v>39543183125</v>
      </c>
    </row>
    <row r="38" spans="1:5" s="2" customFormat="1" ht="15" customHeight="1" x14ac:dyDescent="0.2">
      <c r="A38" s="26"/>
      <c r="B38" s="19"/>
      <c r="C38" s="10" t="s">
        <v>27</v>
      </c>
      <c r="D38" s="11">
        <f>SUM('[1]BALANZA AC.'!K178:K186)</f>
        <v>583125914</v>
      </c>
      <c r="E38" s="11">
        <v>1191092321</v>
      </c>
    </row>
    <row r="39" spans="1:5" s="2" customFormat="1" ht="15" customHeight="1" x14ac:dyDescent="0.2">
      <c r="A39" s="29"/>
      <c r="B39" s="19"/>
      <c r="C39" s="10" t="s">
        <v>28</v>
      </c>
      <c r="D39" s="11">
        <f>SUM('[1]BALANZA AC.'!K187:K195)</f>
        <v>1747955659</v>
      </c>
      <c r="E39" s="11">
        <v>3531163221</v>
      </c>
    </row>
    <row r="40" spans="1:5" s="2" customFormat="1" ht="14.25" x14ac:dyDescent="0.2">
      <c r="A40" s="15"/>
      <c r="B40" s="16" t="s">
        <v>29</v>
      </c>
      <c r="C40" s="17"/>
      <c r="D40" s="18">
        <f>SUM(D41:D49)</f>
        <v>676248798</v>
      </c>
      <c r="E40" s="18">
        <f>SUM(E41:E49)</f>
        <v>3116110786</v>
      </c>
    </row>
    <row r="41" spans="1:5" s="2" customFormat="1" ht="12.75" x14ac:dyDescent="0.2">
      <c r="A41" s="29"/>
      <c r="B41" s="19"/>
      <c r="C41" s="10" t="s">
        <v>30</v>
      </c>
      <c r="D41" s="11">
        <f>SUM('[1]BALANZA AC.'!K196)</f>
        <v>1072383</v>
      </c>
      <c r="E41" s="11">
        <v>1432444</v>
      </c>
    </row>
    <row r="42" spans="1:5" s="2" customFormat="1" ht="12.75" x14ac:dyDescent="0.2">
      <c r="A42" s="29"/>
      <c r="B42" s="19"/>
      <c r="C42" s="10" t="s">
        <v>31</v>
      </c>
      <c r="D42" s="11">
        <f>SUM('[1]BALANZA AC.'!K197)</f>
        <v>147031674</v>
      </c>
      <c r="E42" s="11">
        <v>281287619</v>
      </c>
    </row>
    <row r="43" spans="1:5" s="2" customFormat="1" ht="12.75" x14ac:dyDescent="0.2">
      <c r="A43" s="29"/>
      <c r="B43" s="19"/>
      <c r="C43" s="10" t="s">
        <v>32</v>
      </c>
      <c r="D43" s="11">
        <f>SUM('[1]BALANZA AC.'!K198)</f>
        <v>112110897</v>
      </c>
      <c r="E43" s="11">
        <v>472625408</v>
      </c>
    </row>
    <row r="44" spans="1:5" s="2" customFormat="1" ht="12.75" x14ac:dyDescent="0.2">
      <c r="A44" s="29"/>
      <c r="B44" s="19"/>
      <c r="C44" s="10" t="s">
        <v>33</v>
      </c>
      <c r="D44" s="11">
        <f>SUM('[1]BALANZA AC.'!K199:K202)</f>
        <v>378942735</v>
      </c>
      <c r="E44" s="11">
        <v>918455270</v>
      </c>
    </row>
    <row r="45" spans="1:5" s="2" customFormat="1" ht="12.75" x14ac:dyDescent="0.2">
      <c r="A45" s="29"/>
      <c r="B45" s="19"/>
      <c r="C45" s="10" t="s">
        <v>34</v>
      </c>
      <c r="D45" s="11">
        <f>SUM('[1]BALANZA AC.'!K203)</f>
        <v>7028661</v>
      </c>
      <c r="E45" s="11">
        <v>1400101424</v>
      </c>
    </row>
    <row r="46" spans="1:5" s="2" customFormat="1" ht="12.75" x14ac:dyDescent="0.2">
      <c r="A46" s="29"/>
      <c r="B46" s="19"/>
      <c r="C46" s="30" t="s">
        <v>35</v>
      </c>
      <c r="D46" s="11">
        <f>SUM('[1]BALANZA AC.'!K204)</f>
        <v>30062448</v>
      </c>
      <c r="E46" s="11">
        <v>42208621</v>
      </c>
    </row>
    <row r="47" spans="1:5" s="2" customFormat="1" ht="12.75" customHeight="1" x14ac:dyDescent="0.2">
      <c r="A47" s="29"/>
      <c r="B47" s="19"/>
      <c r="C47" s="30" t="s">
        <v>36</v>
      </c>
      <c r="D47" s="11">
        <f>SUM('[1]BALANZA AC.'!K205)</f>
        <v>0</v>
      </c>
      <c r="E47" s="11">
        <v>0</v>
      </c>
    </row>
    <row r="48" spans="1:5" s="2" customFormat="1" ht="12.75" customHeight="1" x14ac:dyDescent="0.2">
      <c r="A48" s="29"/>
      <c r="B48" s="19"/>
      <c r="C48" s="30" t="s">
        <v>37</v>
      </c>
      <c r="D48" s="11">
        <f>SUM('[1]BALANZA AC.'!K206:K210)</f>
        <v>0</v>
      </c>
      <c r="E48" s="11">
        <v>0</v>
      </c>
    </row>
    <row r="49" spans="1:5" s="2" customFormat="1" ht="12.75" customHeight="1" x14ac:dyDescent="0.2">
      <c r="A49" s="29"/>
      <c r="B49" s="19"/>
      <c r="C49" s="30" t="s">
        <v>38</v>
      </c>
      <c r="D49" s="11">
        <f>SUM('[1]BALANZA AC.'!K211:K212)</f>
        <v>0</v>
      </c>
      <c r="E49" s="11">
        <v>0</v>
      </c>
    </row>
    <row r="50" spans="1:5" s="2" customFormat="1" ht="14.25" x14ac:dyDescent="0.2">
      <c r="A50" s="15"/>
      <c r="B50" s="16" t="s">
        <v>39</v>
      </c>
      <c r="C50" s="17"/>
      <c r="D50" s="18">
        <f>SUM(D51:D53)</f>
        <v>16788452446</v>
      </c>
      <c r="E50" s="18">
        <f>SUM(E51:E53)</f>
        <v>26137100181</v>
      </c>
    </row>
    <row r="51" spans="1:5" s="2" customFormat="1" ht="12.75" x14ac:dyDescent="0.2">
      <c r="A51" s="29"/>
      <c r="B51" s="19"/>
      <c r="C51" s="10" t="s">
        <v>40</v>
      </c>
      <c r="D51" s="11">
        <f>SUM('[1]BALANZA AC.'!K213:K214)</f>
        <v>5192393662</v>
      </c>
      <c r="E51" s="11">
        <v>8883566580</v>
      </c>
    </row>
    <row r="52" spans="1:5" s="2" customFormat="1" ht="12.75" x14ac:dyDescent="0.2">
      <c r="A52" s="26"/>
      <c r="B52" s="19"/>
      <c r="C52" s="10" t="s">
        <v>41</v>
      </c>
      <c r="D52" s="11">
        <f>SUM('[1]BALANZA AC.'!K215)</f>
        <v>11596058784</v>
      </c>
      <c r="E52" s="11">
        <v>17253533601</v>
      </c>
    </row>
    <row r="53" spans="1:5" s="2" customFormat="1" ht="12.75" customHeight="1" x14ac:dyDescent="0.2">
      <c r="A53" s="26"/>
      <c r="B53" s="19"/>
      <c r="C53" s="10" t="s">
        <v>42</v>
      </c>
      <c r="D53" s="11">
        <f>SUM('[1]BALANZA AC.'!K216)</f>
        <v>0</v>
      </c>
      <c r="E53" s="11">
        <v>0</v>
      </c>
    </row>
    <row r="54" spans="1:5" s="2" customFormat="1" ht="14.25" x14ac:dyDescent="0.2">
      <c r="A54" s="15"/>
      <c r="B54" s="16" t="s">
        <v>43</v>
      </c>
      <c r="C54" s="17"/>
      <c r="D54" s="18">
        <f>SUM(D55:D59)</f>
        <v>781602191</v>
      </c>
      <c r="E54" s="18">
        <f>SUM(E55:E59)</f>
        <v>1182955046</v>
      </c>
    </row>
    <row r="55" spans="1:5" s="2" customFormat="1" x14ac:dyDescent="0.2">
      <c r="A55" s="31"/>
      <c r="B55" s="9"/>
      <c r="C55" s="10" t="s">
        <v>44</v>
      </c>
      <c r="D55" s="11">
        <f>SUM('[1]BALANZA AC.'!K217)</f>
        <v>774360224</v>
      </c>
      <c r="E55" s="11">
        <v>1119714296</v>
      </c>
    </row>
    <row r="56" spans="1:5" s="2" customFormat="1" x14ac:dyDescent="0.2">
      <c r="A56" s="31"/>
      <c r="B56" s="9"/>
      <c r="C56" s="10" t="s">
        <v>45</v>
      </c>
      <c r="D56" s="11">
        <f>SUM('[1]BALANZA AC.'!K218)</f>
        <v>0</v>
      </c>
      <c r="E56" s="11">
        <v>0</v>
      </c>
    </row>
    <row r="57" spans="1:5" s="2" customFormat="1" x14ac:dyDescent="0.2">
      <c r="A57" s="31"/>
      <c r="B57" s="9"/>
      <c r="C57" s="10" t="s">
        <v>46</v>
      </c>
      <c r="D57" s="11">
        <f>SUM('[1]BALANZA AC.'!K219)</f>
        <v>7241967</v>
      </c>
      <c r="E57" s="11">
        <v>47393369</v>
      </c>
    </row>
    <row r="58" spans="1:5" s="2" customFormat="1" ht="15" customHeight="1" x14ac:dyDescent="0.2">
      <c r="A58" s="31"/>
      <c r="B58" s="9"/>
      <c r="C58" s="10" t="s">
        <v>47</v>
      </c>
      <c r="D58" s="11">
        <f>SUM('[1]BALANZA AC.'!K220)</f>
        <v>0</v>
      </c>
      <c r="E58" s="11">
        <v>15847381</v>
      </c>
    </row>
    <row r="59" spans="1:5" s="2" customFormat="1" ht="15" customHeight="1" x14ac:dyDescent="0.2">
      <c r="A59" s="31"/>
      <c r="B59" s="9"/>
      <c r="C59" s="10" t="s">
        <v>48</v>
      </c>
      <c r="D59" s="11">
        <f>SUM('[1]BALANZA AC.'!K221:K222)</f>
        <v>0</v>
      </c>
      <c r="E59" s="11">
        <v>0</v>
      </c>
    </row>
    <row r="60" spans="1:5" s="2" customFormat="1" ht="14.25" x14ac:dyDescent="0.2">
      <c r="A60" s="15"/>
      <c r="B60" s="16" t="s">
        <v>49</v>
      </c>
      <c r="C60" s="17"/>
      <c r="D60" s="18">
        <f>SUM(D61:D64)</f>
        <v>1036047632</v>
      </c>
      <c r="E60" s="18">
        <f>SUM(E61:E64)</f>
        <v>2185245624</v>
      </c>
    </row>
    <row r="61" spans="1:5" s="2" customFormat="1" ht="12.75" x14ac:dyDescent="0.2">
      <c r="A61" s="10"/>
      <c r="B61" s="19"/>
      <c r="C61" s="10" t="s">
        <v>50</v>
      </c>
      <c r="D61" s="11">
        <f>SUM('[1]BALANZA AC.'!K223:K226)</f>
        <v>45537685</v>
      </c>
      <c r="E61" s="11">
        <v>261894444</v>
      </c>
    </row>
    <row r="62" spans="1:5" s="2" customFormat="1" ht="12.75" customHeight="1" x14ac:dyDescent="0.2">
      <c r="A62" s="10"/>
      <c r="B62" s="19"/>
      <c r="C62" s="10" t="s">
        <v>51</v>
      </c>
      <c r="D62" s="11">
        <v>0</v>
      </c>
      <c r="E62" s="11">
        <v>0</v>
      </c>
    </row>
    <row r="63" spans="1:5" s="2" customFormat="1" ht="12.75" customHeight="1" x14ac:dyDescent="0.2">
      <c r="A63" s="10"/>
      <c r="B63" s="19"/>
      <c r="C63" s="10" t="s">
        <v>52</v>
      </c>
      <c r="D63" s="11">
        <v>0</v>
      </c>
      <c r="E63" s="11">
        <v>0</v>
      </c>
    </row>
    <row r="64" spans="1:5" s="2" customFormat="1" ht="12.75" x14ac:dyDescent="0.2">
      <c r="A64" s="10"/>
      <c r="B64" s="19"/>
      <c r="C64" s="10" t="s">
        <v>53</v>
      </c>
      <c r="D64" s="11">
        <f>SUM('[1]BALANZA AC.'!K227:K231)</f>
        <v>990509947</v>
      </c>
      <c r="E64" s="11">
        <v>1923351180</v>
      </c>
    </row>
    <row r="65" spans="1:5" s="2" customFormat="1" ht="14.25" x14ac:dyDescent="0.2">
      <c r="A65" s="15"/>
      <c r="B65" s="16" t="s">
        <v>54</v>
      </c>
      <c r="C65" s="17"/>
      <c r="D65" s="18">
        <f>SUM(D66)</f>
        <v>0</v>
      </c>
      <c r="E65" s="18">
        <f>SUM(E66)</f>
        <v>0</v>
      </c>
    </row>
    <row r="66" spans="1:5" s="2" customFormat="1" ht="12.75" x14ac:dyDescent="0.2">
      <c r="A66" s="10"/>
      <c r="B66" s="19"/>
      <c r="C66" s="10" t="s">
        <v>55</v>
      </c>
      <c r="D66" s="11">
        <f>SUM('[1]BALANZA AC.'!K232)</f>
        <v>0</v>
      </c>
      <c r="E66" s="11">
        <v>0</v>
      </c>
    </row>
    <row r="67" spans="1:5" s="2" customFormat="1" ht="12.75" x14ac:dyDescent="0.2">
      <c r="A67" s="10"/>
      <c r="B67" s="19"/>
      <c r="C67" s="10"/>
      <c r="D67" s="22"/>
      <c r="E67" s="22"/>
    </row>
    <row r="68" spans="1:5" s="2" customFormat="1" ht="14.25" x14ac:dyDescent="0.2">
      <c r="A68" s="15"/>
      <c r="B68" s="16" t="s">
        <v>56</v>
      </c>
      <c r="C68" s="17"/>
      <c r="D68" s="18">
        <f>SUM(D36+D40+D50+D54+D60+D65)</f>
        <v>38977184816</v>
      </c>
      <c r="E68" s="18">
        <f>SUM(E36+E40+E50+E54+E60+E65)</f>
        <v>76886850304</v>
      </c>
    </row>
    <row r="69" spans="1:5" s="2" customFormat="1" ht="8.1" customHeight="1" x14ac:dyDescent="0.2">
      <c r="A69" s="10"/>
      <c r="B69" s="10"/>
      <c r="C69" s="10"/>
      <c r="D69" s="11"/>
      <c r="E69" s="11"/>
    </row>
    <row r="70" spans="1:5" s="35" customFormat="1" ht="3.95" customHeight="1" thickBot="1" x14ac:dyDescent="0.3">
      <c r="A70" s="32"/>
      <c r="B70" s="33"/>
      <c r="C70" s="33"/>
      <c r="D70" s="34"/>
      <c r="E70" s="34"/>
    </row>
    <row r="71" spans="1:5" s="35" customFormat="1" ht="2.1" customHeight="1" x14ac:dyDescent="0.25">
      <c r="A71" s="36"/>
      <c r="B71" s="37"/>
      <c r="C71" s="37"/>
      <c r="D71" s="38"/>
      <c r="E71" s="38"/>
    </row>
    <row r="72" spans="1:5" s="8" customFormat="1" ht="15.75" x14ac:dyDescent="0.2">
      <c r="A72" s="39"/>
      <c r="B72" s="40" t="s">
        <v>57</v>
      </c>
      <c r="C72" s="41"/>
      <c r="D72" s="42">
        <f>SUM(D31-D68)</f>
        <v>24808961189</v>
      </c>
      <c r="E72" s="42">
        <f>SUM(E31-E68)</f>
        <v>40500130279</v>
      </c>
    </row>
    <row r="73" spans="1:5" s="2" customFormat="1" ht="8.1" customHeight="1" x14ac:dyDescent="0.2">
      <c r="A73" s="43"/>
      <c r="B73" s="44"/>
      <c r="C73" s="45"/>
      <c r="D73" s="46"/>
      <c r="E73" s="46"/>
    </row>
    <row r="74" spans="1:5" s="2" customFormat="1" ht="12.75" x14ac:dyDescent="0.2">
      <c r="A74" s="47" t="s">
        <v>58</v>
      </c>
      <c r="B74" s="48"/>
      <c r="C74" s="49"/>
      <c r="D74" s="50"/>
      <c r="E74" s="51"/>
    </row>
    <row r="75" spans="1:5" s="52" customFormat="1" ht="12.75" x14ac:dyDescent="0.2">
      <c r="A75" s="2"/>
      <c r="B75" s="2"/>
      <c r="C75" s="2"/>
      <c r="D75" s="50"/>
      <c r="E75" s="50"/>
    </row>
    <row r="78" spans="1:5" x14ac:dyDescent="0.25">
      <c r="C78" s="53"/>
      <c r="D78" s="54"/>
    </row>
    <row r="79" spans="1:5" x14ac:dyDescent="0.25">
      <c r="C79" s="53"/>
      <c r="D79" s="54"/>
    </row>
    <row r="80" spans="1:5" x14ac:dyDescent="0.25">
      <c r="C80" s="55"/>
      <c r="D80" s="54"/>
    </row>
    <row r="81" spans="4:4" x14ac:dyDescent="0.25">
      <c r="D81" s="54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2023-08-14T17:08:54Z</dcterms:created>
  <dcterms:modified xsi:type="dcterms:W3CDTF">2023-08-14T17:08:54Z</dcterms:modified>
</cp:coreProperties>
</file>