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8AB6842-846F-41F4-975B-500814F49C82}" xr6:coauthVersionLast="47" xr6:coauthVersionMax="47" xr10:uidLastSave="{00000000-0000-0000-0000-000000000000}"/>
  <bookViews>
    <workbookView xWindow="-120" yWindow="-120" windowWidth="20730" windowHeight="11160" xr2:uid="{14B94CC8-7B92-4FC4-91B2-2A9E89DB454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E89" i="1"/>
  <c r="H89" i="1" s="1"/>
  <c r="H88" i="1"/>
  <c r="E88" i="1"/>
  <c r="E87" i="1"/>
  <c r="H87" i="1" s="1"/>
  <c r="E86" i="1"/>
  <c r="H86" i="1" s="1"/>
  <c r="H85" i="1"/>
  <c r="G85" i="1"/>
  <c r="F85" i="1"/>
  <c r="E85" i="1"/>
  <c r="D85" i="1"/>
  <c r="C85" i="1"/>
  <c r="H83" i="1"/>
  <c r="E83" i="1"/>
  <c r="E82" i="1"/>
  <c r="H82" i="1" s="1"/>
  <c r="E81" i="1"/>
  <c r="H81" i="1" s="1"/>
  <c r="H80" i="1"/>
  <c r="G80" i="1"/>
  <c r="F80" i="1"/>
  <c r="E80" i="1"/>
  <c r="D80" i="1"/>
  <c r="C80" i="1"/>
  <c r="H78" i="1"/>
  <c r="E78" i="1"/>
  <c r="E77" i="1"/>
  <c r="H77" i="1" s="1"/>
  <c r="H76" i="1"/>
  <c r="E76" i="1"/>
  <c r="E75" i="1"/>
  <c r="E74" i="1"/>
  <c r="E73" i="1"/>
  <c r="E72" i="1"/>
  <c r="E71" i="1" s="1"/>
  <c r="H71" i="1" s="1"/>
  <c r="G71" i="1"/>
  <c r="F71" i="1"/>
  <c r="D71" i="1"/>
  <c r="C71" i="1"/>
  <c r="H69" i="1"/>
  <c r="E69" i="1"/>
  <c r="H68" i="1"/>
  <c r="E68" i="1"/>
  <c r="E67" i="1"/>
  <c r="E66" i="1" s="1"/>
  <c r="H66" i="1" s="1"/>
  <c r="G66" i="1"/>
  <c r="F66" i="1"/>
  <c r="D66" i="1"/>
  <c r="C66" i="1"/>
  <c r="H64" i="1"/>
  <c r="E64" i="1"/>
  <c r="H63" i="1"/>
  <c r="E63" i="1"/>
  <c r="E62" i="1"/>
  <c r="H62" i="1" s="1"/>
  <c r="H61" i="1"/>
  <c r="E61" i="1"/>
  <c r="H60" i="1"/>
  <c r="E60" i="1"/>
  <c r="E59" i="1"/>
  <c r="H59" i="1" s="1"/>
  <c r="H58" i="1"/>
  <c r="E58" i="1"/>
  <c r="H57" i="1"/>
  <c r="E57" i="1"/>
  <c r="E56" i="1"/>
  <c r="E55" i="1" s="1"/>
  <c r="H55" i="1" s="1"/>
  <c r="G55" i="1"/>
  <c r="F55" i="1"/>
  <c r="F11" i="1" s="1"/>
  <c r="D55" i="1"/>
  <c r="C55" i="1"/>
  <c r="E53" i="1"/>
  <c r="E52" i="1"/>
  <c r="E51" i="1"/>
  <c r="E50" i="1"/>
  <c r="H50" i="1" s="1"/>
  <c r="H49" i="1"/>
  <c r="E49" i="1"/>
  <c r="E48" i="1"/>
  <c r="H48" i="1" s="1"/>
  <c r="E47" i="1"/>
  <c r="H47" i="1" s="1"/>
  <c r="H46" i="1"/>
  <c r="E46" i="1"/>
  <c r="E45" i="1"/>
  <c r="E44" i="1" s="1"/>
  <c r="H44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E33" i="1" s="1"/>
  <c r="H33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E22" i="1" s="1"/>
  <c r="G22" i="1"/>
  <c r="F22" i="1"/>
  <c r="D22" i="1"/>
  <c r="C22" i="1"/>
  <c r="C11" i="1" s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E13" i="1"/>
  <c r="H13" i="1" s="1"/>
  <c r="D13" i="1"/>
  <c r="C13" i="1"/>
  <c r="G11" i="1"/>
  <c r="D11" i="1"/>
  <c r="H22" i="1" l="1"/>
  <c r="E11" i="1"/>
  <c r="H11" i="1" s="1"/>
  <c r="H56" i="1"/>
  <c r="H67" i="1"/>
  <c r="H23" i="1"/>
  <c r="H34" i="1"/>
  <c r="H45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<sst xmlns="http://schemas.openxmlformats.org/spreadsheetml/2006/main" count="90" uniqueCount="90">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</sst>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CEADEC0D-E27D-4D3D-AB6F-581A85E433DE}"/>
    <cellStyle name="Normal 3_1. Ingreso Público" xfId="1" xr:uid="{F4418922-E0D9-4038-B80D-F03CDEA40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AFAF-7B5C-498A-8499-F7025B0030E0}">
  <dimension ref="A1:T98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2.7109375" style="33" customWidth="1"/>
    <col min="2" max="2" width="47.85546875" style="33" customWidth="1"/>
    <col min="3" max="8" width="15.7109375" style="33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86440265679</v>
      </c>
      <c r="D11" s="21">
        <f>SUM(D13,D22,D33,D44,D55,D66,D71,D80,D85)</f>
        <v>4646995844</v>
      </c>
      <c r="E11" s="21">
        <f>SUM(E13,E22,E33,E44,E55,E66,E71,E80,E85)</f>
        <v>91087261523</v>
      </c>
      <c r="F11" s="21">
        <f>SUM(F13,F22,F33,F44,F55,F66,F71,F80,F85)</f>
        <v>39959469476</v>
      </c>
      <c r="G11" s="21">
        <f>SUM(G13,G22,G33,G44,G55,G66,G71,G80,G85)</f>
        <v>39118779894</v>
      </c>
      <c r="H11" s="21">
        <f>E11-F11</f>
        <v>51127792047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40910452046</v>
      </c>
      <c r="D13" s="24">
        <f t="shared" ref="D13:G13" si="0">SUM(D14:D20)</f>
        <v>-121871745</v>
      </c>
      <c r="E13" s="24">
        <f t="shared" si="0"/>
        <v>40788580301</v>
      </c>
      <c r="F13" s="24">
        <f t="shared" si="0"/>
        <v>16482408635</v>
      </c>
      <c r="G13" s="24">
        <f t="shared" si="0"/>
        <v>16221445182</v>
      </c>
      <c r="H13" s="24">
        <f>E13-F13</f>
        <v>24306171666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19378562830</v>
      </c>
      <c r="D14" s="28">
        <v>-722187935</v>
      </c>
      <c r="E14" s="28">
        <f>C14+D14</f>
        <v>18656374895</v>
      </c>
      <c r="F14" s="28">
        <v>7342724168</v>
      </c>
      <c r="G14" s="28">
        <v>7255262269</v>
      </c>
      <c r="H14" s="28">
        <f>E14-F14</f>
        <v>11313650727</v>
      </c>
    </row>
    <row r="15" spans="1:20" s="22" customFormat="1" ht="12.75" customHeight="1" x14ac:dyDescent="0.25">
      <c r="A15" s="26"/>
      <c r="B15" s="27" t="s">
        <v>19</v>
      </c>
      <c r="C15" s="28">
        <v>193945641</v>
      </c>
      <c r="D15" s="28">
        <v>249630296</v>
      </c>
      <c r="E15" s="28">
        <f t="shared" ref="E15:E81" si="1">C15+D15</f>
        <v>443575937</v>
      </c>
      <c r="F15" s="28">
        <v>313051751</v>
      </c>
      <c r="G15" s="28">
        <v>310639499</v>
      </c>
      <c r="H15" s="28">
        <f t="shared" ref="H15:H20" si="2">E15-F15</f>
        <v>130524186</v>
      </c>
    </row>
    <row r="16" spans="1:20" s="22" customFormat="1" ht="12.75" customHeight="1" x14ac:dyDescent="0.25">
      <c r="A16" s="26"/>
      <c r="B16" s="27" t="s">
        <v>20</v>
      </c>
      <c r="C16" s="28">
        <v>7954088983</v>
      </c>
      <c r="D16" s="28">
        <v>140531137</v>
      </c>
      <c r="E16" s="28">
        <f t="shared" si="1"/>
        <v>8094620120</v>
      </c>
      <c r="F16" s="28">
        <v>2730197288</v>
      </c>
      <c r="G16" s="28">
        <v>2690789594</v>
      </c>
      <c r="H16" s="28">
        <f t="shared" si="2"/>
        <v>5364422832</v>
      </c>
    </row>
    <row r="17" spans="1:20" s="22" customFormat="1" ht="12.75" customHeight="1" x14ac:dyDescent="0.25">
      <c r="A17" s="26"/>
      <c r="B17" s="27" t="s">
        <v>21</v>
      </c>
      <c r="C17" s="28">
        <v>5021561182</v>
      </c>
      <c r="D17" s="28">
        <v>20832748</v>
      </c>
      <c r="E17" s="28">
        <f t="shared" si="1"/>
        <v>5042393930</v>
      </c>
      <c r="F17" s="28">
        <v>2085768162</v>
      </c>
      <c r="G17" s="28">
        <v>1995070359</v>
      </c>
      <c r="H17" s="28">
        <f t="shared" si="2"/>
        <v>2956625768</v>
      </c>
    </row>
    <row r="18" spans="1:20" s="22" customFormat="1" ht="12.75" customHeight="1" x14ac:dyDescent="0.25">
      <c r="A18" s="26"/>
      <c r="B18" s="27" t="s">
        <v>22</v>
      </c>
      <c r="C18" s="28">
        <v>4423096904</v>
      </c>
      <c r="D18" s="28">
        <v>132896108</v>
      </c>
      <c r="E18" s="28">
        <f t="shared" si="1"/>
        <v>4555993012</v>
      </c>
      <c r="F18" s="28">
        <v>1985520517</v>
      </c>
      <c r="G18" s="28">
        <v>1946437137</v>
      </c>
      <c r="H18" s="28">
        <f t="shared" si="2"/>
        <v>2570472495</v>
      </c>
    </row>
    <row r="19" spans="1:20" s="22" customFormat="1" ht="12.75" customHeight="1" x14ac:dyDescent="0.25">
      <c r="A19" s="26"/>
      <c r="B19" s="27" t="s">
        <v>23</v>
      </c>
      <c r="C19" s="28">
        <v>73101172</v>
      </c>
      <c r="D19" s="28">
        <v>-32971706</v>
      </c>
      <c r="E19" s="28">
        <f t="shared" si="1"/>
        <v>40129466</v>
      </c>
      <c r="F19" s="28">
        <v>0</v>
      </c>
      <c r="G19" s="28">
        <v>0</v>
      </c>
      <c r="H19" s="28">
        <f t="shared" si="2"/>
        <v>40129466</v>
      </c>
    </row>
    <row r="20" spans="1:20" s="22" customFormat="1" ht="12.75" customHeight="1" x14ac:dyDescent="0.25">
      <c r="A20" s="26"/>
      <c r="B20" s="27" t="s">
        <v>24</v>
      </c>
      <c r="C20" s="28">
        <v>3866095334</v>
      </c>
      <c r="D20" s="28">
        <v>89397607</v>
      </c>
      <c r="E20" s="28">
        <f t="shared" si="1"/>
        <v>3955492941</v>
      </c>
      <c r="F20" s="28">
        <v>2025146749</v>
      </c>
      <c r="G20" s="28">
        <v>2023246324</v>
      </c>
      <c r="H20" s="28">
        <f t="shared" si="2"/>
        <v>1930346192</v>
      </c>
    </row>
    <row r="21" spans="1:20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818508244</v>
      </c>
      <c r="D22" s="24">
        <f t="shared" ref="D22:E22" si="3">SUM(D23:D31)</f>
        <v>1146739198</v>
      </c>
      <c r="E22" s="24">
        <f t="shared" si="3"/>
        <v>1965247442</v>
      </c>
      <c r="F22" s="24">
        <f>SUM(F23:F31)</f>
        <v>563066017</v>
      </c>
      <c r="G22" s="24">
        <f>SUM(G23:G31)</f>
        <v>543462161</v>
      </c>
      <c r="H22" s="24">
        <f>E22-F22</f>
        <v>1402181425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26</v>
      </c>
      <c r="C23" s="28">
        <v>201693141</v>
      </c>
      <c r="D23" s="28">
        <v>421812661</v>
      </c>
      <c r="E23" s="28">
        <f>C23+D23</f>
        <v>623505802</v>
      </c>
      <c r="F23" s="28">
        <v>57475047</v>
      </c>
      <c r="G23" s="28">
        <v>50677140</v>
      </c>
      <c r="H23" s="28">
        <f>E23-F23</f>
        <v>566030755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27</v>
      </c>
      <c r="C24" s="28">
        <v>265328043</v>
      </c>
      <c r="D24" s="28">
        <v>628771391</v>
      </c>
      <c r="E24" s="28">
        <f t="shared" si="1"/>
        <v>894099434</v>
      </c>
      <c r="F24" s="28">
        <v>353488434</v>
      </c>
      <c r="G24" s="28">
        <v>351350390</v>
      </c>
      <c r="H24" s="28">
        <f t="shared" ref="H24:H31" si="4">E24-F24</f>
        <v>540611000</v>
      </c>
      <c r="S24" s="31"/>
    </row>
    <row r="25" spans="1:20" s="22" customFormat="1" ht="24" customHeight="1" x14ac:dyDescent="0.25">
      <c r="A25" s="26"/>
      <c r="B25" s="30" t="s">
        <v>28</v>
      </c>
      <c r="C25" s="28">
        <v>4509846</v>
      </c>
      <c r="D25" s="28">
        <v>174666</v>
      </c>
      <c r="E25" s="28">
        <f t="shared" si="1"/>
        <v>4684512</v>
      </c>
      <c r="F25" s="28">
        <v>4226770</v>
      </c>
      <c r="G25" s="28">
        <v>3794556</v>
      </c>
      <c r="H25" s="28">
        <f t="shared" si="4"/>
        <v>457742</v>
      </c>
    </row>
    <row r="26" spans="1:20" s="22" customFormat="1" ht="12.75" customHeight="1" x14ac:dyDescent="0.25">
      <c r="A26" s="26"/>
      <c r="B26" s="27" t="s">
        <v>29</v>
      </c>
      <c r="C26" s="28">
        <v>83403522</v>
      </c>
      <c r="D26" s="28">
        <v>20467311</v>
      </c>
      <c r="E26" s="28">
        <f t="shared" si="1"/>
        <v>103870833</v>
      </c>
      <c r="F26" s="28">
        <v>10819231</v>
      </c>
      <c r="G26" s="28">
        <v>6872081</v>
      </c>
      <c r="H26" s="28">
        <f t="shared" si="4"/>
        <v>93051602</v>
      </c>
    </row>
    <row r="27" spans="1:20" s="22" customFormat="1" ht="12.75" customHeight="1" x14ac:dyDescent="0.25">
      <c r="A27" s="26"/>
      <c r="B27" s="27" t="s">
        <v>30</v>
      </c>
      <c r="C27" s="28">
        <v>9978300</v>
      </c>
      <c r="D27" s="28">
        <v>4549486</v>
      </c>
      <c r="E27" s="28">
        <f t="shared" si="1"/>
        <v>14527786</v>
      </c>
      <c r="F27" s="28">
        <v>7254448</v>
      </c>
      <c r="G27" s="28">
        <v>6672331</v>
      </c>
      <c r="H27" s="28">
        <f t="shared" si="4"/>
        <v>7273338</v>
      </c>
    </row>
    <row r="28" spans="1:20" s="22" customFormat="1" ht="12.75" customHeight="1" x14ac:dyDescent="0.25">
      <c r="A28" s="26"/>
      <c r="B28" s="27" t="s">
        <v>31</v>
      </c>
      <c r="C28" s="28">
        <v>176983506</v>
      </c>
      <c r="D28" s="28">
        <v>34667344</v>
      </c>
      <c r="E28" s="28">
        <f t="shared" si="1"/>
        <v>211650850</v>
      </c>
      <c r="F28" s="28">
        <v>92037300</v>
      </c>
      <c r="G28" s="28">
        <v>89095383</v>
      </c>
      <c r="H28" s="28">
        <f t="shared" si="4"/>
        <v>119613550</v>
      </c>
    </row>
    <row r="29" spans="1:20" s="22" customFormat="1" ht="24" customHeight="1" x14ac:dyDescent="0.25">
      <c r="A29" s="26"/>
      <c r="B29" s="30" t="s">
        <v>32</v>
      </c>
      <c r="C29" s="28">
        <v>29168692</v>
      </c>
      <c r="D29" s="28">
        <v>2463580</v>
      </c>
      <c r="E29" s="28">
        <f t="shared" si="1"/>
        <v>31632272</v>
      </c>
      <c r="F29" s="28">
        <v>5245762</v>
      </c>
      <c r="G29" s="28">
        <v>5052158</v>
      </c>
      <c r="H29" s="28">
        <f t="shared" si="4"/>
        <v>26386510</v>
      </c>
    </row>
    <row r="30" spans="1:20" s="22" customFormat="1" ht="12.75" customHeight="1" x14ac:dyDescent="0.25">
      <c r="A30" s="26"/>
      <c r="B30" s="27" t="s">
        <v>33</v>
      </c>
      <c r="C30" s="28">
        <v>2489260</v>
      </c>
      <c r="D30" s="28">
        <v>15598261</v>
      </c>
      <c r="E30" s="28">
        <f t="shared" si="1"/>
        <v>18087521</v>
      </c>
      <c r="F30" s="28">
        <v>7930663</v>
      </c>
      <c r="G30" s="28">
        <v>7930663</v>
      </c>
      <c r="H30" s="28">
        <f t="shared" si="4"/>
        <v>10156858</v>
      </c>
    </row>
    <row r="31" spans="1:20" s="22" customFormat="1" ht="12.75" customHeight="1" x14ac:dyDescent="0.25">
      <c r="A31" s="26"/>
      <c r="B31" s="27" t="s">
        <v>34</v>
      </c>
      <c r="C31" s="28">
        <v>44953934</v>
      </c>
      <c r="D31" s="28">
        <v>18234498</v>
      </c>
      <c r="E31" s="28">
        <f t="shared" si="1"/>
        <v>63188432</v>
      </c>
      <c r="F31" s="28">
        <v>24588362</v>
      </c>
      <c r="G31" s="28">
        <v>22017459</v>
      </c>
      <c r="H31" s="28">
        <f t="shared" si="4"/>
        <v>38600070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3134405888</v>
      </c>
      <c r="D33" s="24">
        <f t="shared" ref="D33:G33" si="5">SUM(D34:D42)</f>
        <v>658629091</v>
      </c>
      <c r="E33" s="24">
        <f t="shared" si="5"/>
        <v>3793034979</v>
      </c>
      <c r="F33" s="24">
        <f t="shared" si="5"/>
        <v>1674640824</v>
      </c>
      <c r="G33" s="24">
        <f t="shared" si="5"/>
        <v>1508287000</v>
      </c>
      <c r="H33" s="24">
        <f>E33-F33</f>
        <v>2118394155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36</v>
      </c>
      <c r="C34" s="28">
        <v>957018565</v>
      </c>
      <c r="D34" s="28">
        <v>-430563963</v>
      </c>
      <c r="E34" s="28">
        <f t="shared" si="1"/>
        <v>526454602</v>
      </c>
      <c r="F34" s="28">
        <v>165370218</v>
      </c>
      <c r="G34" s="28">
        <v>152183895</v>
      </c>
      <c r="H34" s="28">
        <f>E34-F34</f>
        <v>361084384</v>
      </c>
    </row>
    <row r="35" spans="1:20" s="22" customFormat="1" ht="12.75" customHeight="1" x14ac:dyDescent="0.25">
      <c r="A35" s="26"/>
      <c r="B35" s="27" t="s">
        <v>37</v>
      </c>
      <c r="C35" s="28">
        <v>241488422</v>
      </c>
      <c r="D35" s="28">
        <v>10841565</v>
      </c>
      <c r="E35" s="28">
        <f t="shared" si="1"/>
        <v>252329987</v>
      </c>
      <c r="F35" s="28">
        <v>108498604</v>
      </c>
      <c r="G35" s="28">
        <v>100687750</v>
      </c>
      <c r="H35" s="28">
        <f t="shared" ref="H35:H42" si="6">E35-F35</f>
        <v>143831383</v>
      </c>
    </row>
    <row r="36" spans="1:20" s="22" customFormat="1" ht="24" customHeight="1" x14ac:dyDescent="0.25">
      <c r="A36" s="26"/>
      <c r="B36" s="30" t="s">
        <v>38</v>
      </c>
      <c r="C36" s="28">
        <v>320649914</v>
      </c>
      <c r="D36" s="28">
        <v>270509822</v>
      </c>
      <c r="E36" s="28">
        <f t="shared" si="1"/>
        <v>591159736</v>
      </c>
      <c r="F36" s="28">
        <v>238650246</v>
      </c>
      <c r="G36" s="28">
        <v>182322707</v>
      </c>
      <c r="H36" s="28">
        <f t="shared" si="6"/>
        <v>352509490</v>
      </c>
    </row>
    <row r="37" spans="1:20" s="22" customFormat="1" ht="12.75" customHeight="1" x14ac:dyDescent="0.25">
      <c r="A37" s="26"/>
      <c r="B37" s="27" t="s">
        <v>39</v>
      </c>
      <c r="C37" s="28">
        <v>68523560</v>
      </c>
      <c r="D37" s="28">
        <v>18532506</v>
      </c>
      <c r="E37" s="28">
        <f t="shared" si="1"/>
        <v>87056066</v>
      </c>
      <c r="F37" s="28">
        <v>37421952</v>
      </c>
      <c r="G37" s="28">
        <v>32013237</v>
      </c>
      <c r="H37" s="28">
        <f t="shared" si="6"/>
        <v>49634114</v>
      </c>
    </row>
    <row r="38" spans="1:20" s="22" customFormat="1" ht="24" customHeight="1" x14ac:dyDescent="0.25">
      <c r="A38" s="26"/>
      <c r="B38" s="30" t="s">
        <v>40</v>
      </c>
      <c r="C38" s="28">
        <v>158974068</v>
      </c>
      <c r="D38" s="28">
        <v>52342610</v>
      </c>
      <c r="E38" s="28">
        <f t="shared" si="1"/>
        <v>211316678</v>
      </c>
      <c r="F38" s="28">
        <v>53076691</v>
      </c>
      <c r="G38" s="28">
        <v>48767514</v>
      </c>
      <c r="H38" s="28">
        <f t="shared" si="6"/>
        <v>158239987</v>
      </c>
    </row>
    <row r="39" spans="1:20" s="22" customFormat="1" ht="12.75" customHeight="1" x14ac:dyDescent="0.25">
      <c r="A39" s="26"/>
      <c r="B39" s="27" t="s">
        <v>41</v>
      </c>
      <c r="C39" s="28">
        <v>50777479</v>
      </c>
      <c r="D39" s="28">
        <v>17998712</v>
      </c>
      <c r="E39" s="28">
        <f t="shared" si="1"/>
        <v>68776191</v>
      </c>
      <c r="F39" s="28">
        <v>26346074</v>
      </c>
      <c r="G39" s="28">
        <v>26062723</v>
      </c>
      <c r="H39" s="28">
        <f t="shared" si="6"/>
        <v>42430117</v>
      </c>
    </row>
    <row r="40" spans="1:20" s="22" customFormat="1" ht="12.75" customHeight="1" x14ac:dyDescent="0.25">
      <c r="A40" s="26"/>
      <c r="B40" s="27" t="s">
        <v>42</v>
      </c>
      <c r="C40" s="28">
        <v>116670607</v>
      </c>
      <c r="D40" s="28">
        <v>20900300</v>
      </c>
      <c r="E40" s="28">
        <f t="shared" si="1"/>
        <v>137570907</v>
      </c>
      <c r="F40" s="28">
        <v>45295386</v>
      </c>
      <c r="G40" s="28">
        <v>42874883</v>
      </c>
      <c r="H40" s="28">
        <f t="shared" si="6"/>
        <v>92275521</v>
      </c>
    </row>
    <row r="41" spans="1:20" s="22" customFormat="1" ht="12.75" customHeight="1" x14ac:dyDescent="0.25">
      <c r="A41" s="26"/>
      <c r="B41" s="27" t="s">
        <v>43</v>
      </c>
      <c r="C41" s="28">
        <v>388524061</v>
      </c>
      <c r="D41" s="28">
        <v>92711346</v>
      </c>
      <c r="E41" s="28">
        <f t="shared" si="1"/>
        <v>481235407</v>
      </c>
      <c r="F41" s="28">
        <v>175344136</v>
      </c>
      <c r="G41" s="28">
        <v>159631273</v>
      </c>
      <c r="H41" s="28">
        <f t="shared" si="6"/>
        <v>305891271</v>
      </c>
    </row>
    <row r="42" spans="1:20" s="22" customFormat="1" ht="12.75" customHeight="1" x14ac:dyDescent="0.25">
      <c r="A42" s="26"/>
      <c r="B42" s="27" t="s">
        <v>44</v>
      </c>
      <c r="C42" s="28">
        <v>831779212</v>
      </c>
      <c r="D42" s="28">
        <v>605356193</v>
      </c>
      <c r="E42" s="28">
        <f t="shared" si="1"/>
        <v>1437135405</v>
      </c>
      <c r="F42" s="28">
        <v>824637517</v>
      </c>
      <c r="G42" s="28">
        <v>763743018</v>
      </c>
      <c r="H42" s="28">
        <f t="shared" si="6"/>
        <v>612497888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45</v>
      </c>
      <c r="B44" s="32"/>
      <c r="C44" s="24">
        <f>SUM(C45:C53)</f>
        <v>4184181943</v>
      </c>
      <c r="D44" s="24">
        <f t="shared" ref="D44:G44" si="7">SUM(D45:D53)</f>
        <v>234973327</v>
      </c>
      <c r="E44" s="24">
        <f t="shared" si="7"/>
        <v>4419155270</v>
      </c>
      <c r="F44" s="24">
        <f t="shared" si="7"/>
        <v>1415158028</v>
      </c>
      <c r="G44" s="24">
        <f t="shared" si="7"/>
        <v>1335343009</v>
      </c>
      <c r="H44" s="24">
        <f>E44-F44</f>
        <v>3003997242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46</v>
      </c>
      <c r="C45" s="28">
        <v>1740805970</v>
      </c>
      <c r="D45" s="28">
        <v>120397028</v>
      </c>
      <c r="E45" s="28">
        <f t="shared" si="1"/>
        <v>1861202998</v>
      </c>
      <c r="F45" s="28">
        <v>743049011</v>
      </c>
      <c r="G45" s="28">
        <v>743049011</v>
      </c>
      <c r="H45" s="28">
        <f>E45-F45</f>
        <v>1118153987</v>
      </c>
    </row>
    <row r="46" spans="1:20" s="22" customFormat="1" ht="12.75" customHeight="1" x14ac:dyDescent="0.25">
      <c r="A46" s="26"/>
      <c r="B46" s="27" t="s">
        <v>47</v>
      </c>
      <c r="C46" s="28">
        <v>36908741</v>
      </c>
      <c r="D46" s="28">
        <v>169859803</v>
      </c>
      <c r="E46" s="28">
        <f t="shared" si="1"/>
        <v>206768544</v>
      </c>
      <c r="F46" s="28">
        <v>147031674</v>
      </c>
      <c r="G46" s="28">
        <v>126593242</v>
      </c>
      <c r="H46" s="28">
        <f t="shared" ref="H46:H50" si="8">E46-F46</f>
        <v>59736870</v>
      </c>
    </row>
    <row r="47" spans="1:20" s="22" customFormat="1" ht="12.75" customHeight="1" x14ac:dyDescent="0.25">
      <c r="A47" s="26"/>
      <c r="B47" s="27" t="s">
        <v>48</v>
      </c>
      <c r="C47" s="28">
        <v>903505462</v>
      </c>
      <c r="D47" s="28">
        <v>6790690</v>
      </c>
      <c r="E47" s="28">
        <f t="shared" si="1"/>
        <v>910296152</v>
      </c>
      <c r="F47" s="28">
        <v>112110897</v>
      </c>
      <c r="G47" s="28">
        <v>97861564</v>
      </c>
      <c r="H47" s="28">
        <f t="shared" si="8"/>
        <v>798185255</v>
      </c>
    </row>
    <row r="48" spans="1:20" s="22" customFormat="1" ht="12.75" customHeight="1" x14ac:dyDescent="0.25">
      <c r="A48" s="26"/>
      <c r="B48" s="27" t="s">
        <v>49</v>
      </c>
      <c r="C48" s="28">
        <v>1469981634</v>
      </c>
      <c r="D48" s="28">
        <v>-66553458</v>
      </c>
      <c r="E48" s="28">
        <f t="shared" si="1"/>
        <v>1403428176</v>
      </c>
      <c r="F48" s="28">
        <v>375875336</v>
      </c>
      <c r="G48" s="28">
        <v>330814896</v>
      </c>
      <c r="H48" s="28">
        <f t="shared" si="8"/>
        <v>1027552840</v>
      </c>
    </row>
    <row r="49" spans="1:20" s="22" customFormat="1" ht="12.75" customHeight="1" x14ac:dyDescent="0.25">
      <c r="A49" s="26"/>
      <c r="B49" s="27" t="s">
        <v>50</v>
      </c>
      <c r="C49" s="28">
        <v>6666020</v>
      </c>
      <c r="D49" s="28">
        <v>380932</v>
      </c>
      <c r="E49" s="28">
        <f t="shared" si="1"/>
        <v>7046952</v>
      </c>
      <c r="F49" s="28">
        <v>7028662</v>
      </c>
      <c r="G49" s="28">
        <v>7028662</v>
      </c>
      <c r="H49" s="28">
        <f t="shared" si="8"/>
        <v>18290</v>
      </c>
    </row>
    <row r="50" spans="1:20" s="22" customFormat="1" ht="12.75" customHeight="1" x14ac:dyDescent="0.25">
      <c r="A50" s="26"/>
      <c r="B50" s="27" t="s">
        <v>51</v>
      </c>
      <c r="C50" s="28">
        <v>26314116</v>
      </c>
      <c r="D50" s="28">
        <v>4098332</v>
      </c>
      <c r="E50" s="28">
        <f t="shared" si="1"/>
        <v>30412448</v>
      </c>
      <c r="F50" s="28">
        <v>30062448</v>
      </c>
      <c r="G50" s="28">
        <v>29995634</v>
      </c>
      <c r="H50" s="28">
        <f t="shared" si="8"/>
        <v>350000</v>
      </c>
    </row>
    <row r="51" spans="1:20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20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20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745382242</v>
      </c>
      <c r="D55" s="24">
        <f>SUM(D56:D64)</f>
        <v>-45000157</v>
      </c>
      <c r="E55" s="24">
        <f>SUM(E56:E64)</f>
        <v>700382085</v>
      </c>
      <c r="F55" s="24">
        <f>SUM(F56:F64)</f>
        <v>311370296</v>
      </c>
      <c r="G55" s="24">
        <f>SUM(G56:G64)</f>
        <v>311318676</v>
      </c>
      <c r="H55" s="24">
        <f>E55-F55</f>
        <v>389011789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56</v>
      </c>
      <c r="C56" s="28">
        <v>390370778</v>
      </c>
      <c r="D56" s="28">
        <v>-314369936</v>
      </c>
      <c r="E56" s="28">
        <f t="shared" si="1"/>
        <v>76000842</v>
      </c>
      <c r="F56" s="28">
        <v>27361741</v>
      </c>
      <c r="G56" s="28">
        <v>27310121</v>
      </c>
      <c r="H56" s="28">
        <f>E56-F56</f>
        <v>48639101</v>
      </c>
    </row>
    <row r="57" spans="1:20" s="22" customFormat="1" ht="12.75" customHeight="1" x14ac:dyDescent="0.25">
      <c r="A57" s="26"/>
      <c r="B57" s="27" t="s">
        <v>57</v>
      </c>
      <c r="C57" s="28">
        <v>7975442</v>
      </c>
      <c r="D57" s="28">
        <v>3397638</v>
      </c>
      <c r="E57" s="28">
        <f t="shared" si="1"/>
        <v>11373080</v>
      </c>
      <c r="F57" s="28">
        <v>3254540</v>
      </c>
      <c r="G57" s="28">
        <v>3254540</v>
      </c>
      <c r="H57" s="28">
        <f t="shared" ref="H57:H64" si="9">E57-F57</f>
        <v>8118540</v>
      </c>
    </row>
    <row r="58" spans="1:20" s="22" customFormat="1" ht="12.75" customHeight="1" x14ac:dyDescent="0.25">
      <c r="A58" s="26"/>
      <c r="B58" s="27" t="s">
        <v>58</v>
      </c>
      <c r="C58" s="28">
        <v>220300</v>
      </c>
      <c r="D58" s="28">
        <v>1249961</v>
      </c>
      <c r="E58" s="28">
        <f t="shared" si="1"/>
        <v>1470261</v>
      </c>
      <c r="F58" s="28">
        <v>0</v>
      </c>
      <c r="G58" s="28">
        <v>0</v>
      </c>
      <c r="H58" s="28">
        <f t="shared" si="9"/>
        <v>1470261</v>
      </c>
    </row>
    <row r="59" spans="1:20" s="22" customFormat="1" ht="12.75" customHeight="1" x14ac:dyDescent="0.25">
      <c r="A59" s="26"/>
      <c r="B59" s="27" t="s">
        <v>59</v>
      </c>
      <c r="C59" s="28">
        <v>23918016</v>
      </c>
      <c r="D59" s="28">
        <v>32127748</v>
      </c>
      <c r="E59" s="28">
        <f t="shared" si="1"/>
        <v>56045764</v>
      </c>
      <c r="F59" s="28">
        <v>34568753</v>
      </c>
      <c r="G59" s="28">
        <v>34568753</v>
      </c>
      <c r="H59" s="28">
        <f t="shared" si="9"/>
        <v>21477011</v>
      </c>
    </row>
    <row r="60" spans="1:20" s="22" customFormat="1" ht="12.75" customHeight="1" x14ac:dyDescent="0.25">
      <c r="A60" s="26"/>
      <c r="B60" s="27" t="s">
        <v>60</v>
      </c>
      <c r="C60" s="28">
        <v>0</v>
      </c>
      <c r="D60" s="28">
        <v>9776263</v>
      </c>
      <c r="E60" s="28">
        <f t="shared" si="1"/>
        <v>9776263</v>
      </c>
      <c r="F60" s="28">
        <v>0</v>
      </c>
      <c r="G60" s="28">
        <v>0</v>
      </c>
      <c r="H60" s="28">
        <f t="shared" si="9"/>
        <v>9776263</v>
      </c>
    </row>
    <row r="61" spans="1:20" s="22" customFormat="1" ht="12.75" customHeight="1" x14ac:dyDescent="0.25">
      <c r="A61" s="26"/>
      <c r="B61" s="27" t="s">
        <v>61</v>
      </c>
      <c r="C61" s="28">
        <v>190434880</v>
      </c>
      <c r="D61" s="28">
        <v>-29813371</v>
      </c>
      <c r="E61" s="28">
        <f t="shared" si="1"/>
        <v>160621509</v>
      </c>
      <c r="F61" s="28">
        <v>36242984</v>
      </c>
      <c r="G61" s="28">
        <v>36242984</v>
      </c>
      <c r="H61" s="28">
        <f t="shared" si="9"/>
        <v>124378525</v>
      </c>
    </row>
    <row r="62" spans="1:20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20" s="22" customFormat="1" ht="12.75" customHeight="1" x14ac:dyDescent="0.25">
      <c r="A63" s="26"/>
      <c r="B63" s="27" t="s">
        <v>63</v>
      </c>
      <c r="C63" s="28">
        <v>123764781</v>
      </c>
      <c r="D63" s="28">
        <v>34742726</v>
      </c>
      <c r="E63" s="28">
        <f t="shared" si="1"/>
        <v>158507507</v>
      </c>
      <c r="F63" s="28">
        <v>70000000</v>
      </c>
      <c r="G63" s="28">
        <v>70000000</v>
      </c>
      <c r="H63" s="28">
        <f t="shared" si="9"/>
        <v>88507507</v>
      </c>
    </row>
    <row r="64" spans="1:20" s="22" customFormat="1" ht="12.75" customHeight="1" x14ac:dyDescent="0.25">
      <c r="A64" s="26"/>
      <c r="B64" s="27" t="s">
        <v>64</v>
      </c>
      <c r="C64" s="28">
        <v>8698045</v>
      </c>
      <c r="D64" s="28">
        <v>217888814</v>
      </c>
      <c r="E64" s="28">
        <f t="shared" si="1"/>
        <v>226586859</v>
      </c>
      <c r="F64" s="28">
        <v>139942278</v>
      </c>
      <c r="G64" s="28">
        <v>139942278</v>
      </c>
      <c r="H64" s="28">
        <f t="shared" si="9"/>
        <v>86644581</v>
      </c>
    </row>
    <row r="65" spans="1:20" ht="3.75" customHeight="1" x14ac:dyDescent="0.25">
      <c r="I65" s="33"/>
    </row>
    <row r="66" spans="1:20" s="25" customFormat="1" ht="14.25" customHeight="1" x14ac:dyDescent="0.25">
      <c r="A66" s="23" t="s">
        <v>65</v>
      </c>
      <c r="B66" s="23"/>
      <c r="C66" s="24">
        <f>SUM(C67:C69)</f>
        <v>4408191043</v>
      </c>
      <c r="D66" s="24">
        <f t="shared" ref="D66:G66" si="10">SUM(D67:D69)</f>
        <v>311019548</v>
      </c>
      <c r="E66" s="24">
        <f t="shared" si="10"/>
        <v>4719210591</v>
      </c>
      <c r="F66" s="24">
        <f t="shared" si="10"/>
        <v>699097828</v>
      </c>
      <c r="G66" s="24">
        <f t="shared" si="10"/>
        <v>696568349</v>
      </c>
      <c r="H66" s="24">
        <f>E66-F66</f>
        <v>4020112763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66</v>
      </c>
      <c r="C67" s="28">
        <v>4006194265</v>
      </c>
      <c r="D67" s="28">
        <v>196808972</v>
      </c>
      <c r="E67" s="28">
        <f t="shared" si="1"/>
        <v>4203003237</v>
      </c>
      <c r="F67" s="28">
        <v>583044928</v>
      </c>
      <c r="G67" s="28">
        <v>580551918</v>
      </c>
      <c r="H67" s="28">
        <f>E67-F67</f>
        <v>3619958309</v>
      </c>
    </row>
    <row r="68" spans="1:20" s="22" customFormat="1" ht="12.75" customHeight="1" x14ac:dyDescent="0.25">
      <c r="A68" s="26"/>
      <c r="B68" s="27" t="s">
        <v>67</v>
      </c>
      <c r="C68" s="28">
        <v>401996778</v>
      </c>
      <c r="D68" s="28">
        <v>114210576</v>
      </c>
      <c r="E68" s="28">
        <f t="shared" si="1"/>
        <v>516207354</v>
      </c>
      <c r="F68" s="28">
        <v>116052900</v>
      </c>
      <c r="G68" s="28">
        <v>116016431</v>
      </c>
      <c r="H68" s="28">
        <f t="shared" ref="H68:H69" si="11">E68-F68</f>
        <v>400154454</v>
      </c>
    </row>
    <row r="69" spans="1:20" s="22" customFormat="1" ht="12.75" customHeight="1" x14ac:dyDescent="0.25">
      <c r="A69" s="34"/>
      <c r="B69" s="35" t="s">
        <v>68</v>
      </c>
      <c r="C69" s="36">
        <v>0</v>
      </c>
      <c r="D69" s="36">
        <v>0</v>
      </c>
      <c r="E69" s="36">
        <f t="shared" si="1"/>
        <v>0</v>
      </c>
      <c r="F69" s="36">
        <v>0</v>
      </c>
      <c r="G69" s="36">
        <v>0</v>
      </c>
      <c r="H69" s="36">
        <f t="shared" si="11"/>
        <v>0</v>
      </c>
    </row>
    <row r="70" spans="1:20" ht="3.75" customHeight="1" x14ac:dyDescent="0.25">
      <c r="I70" s="33"/>
    </row>
    <row r="71" spans="1:20" s="25" customFormat="1" ht="14.25" customHeight="1" x14ac:dyDescent="0.25">
      <c r="A71" s="23" t="s">
        <v>69</v>
      </c>
      <c r="B71" s="23"/>
      <c r="C71" s="24">
        <f t="shared" ref="C71:G71" si="12">SUM(C72:C78)</f>
        <v>4065115429</v>
      </c>
      <c r="D71" s="24">
        <f t="shared" si="12"/>
        <v>-443137009</v>
      </c>
      <c r="E71" s="24">
        <f t="shared" si="12"/>
        <v>3621978420</v>
      </c>
      <c r="F71" s="24">
        <f t="shared" si="12"/>
        <v>1086304003</v>
      </c>
      <c r="G71" s="24">
        <f t="shared" si="12"/>
        <v>1086304003</v>
      </c>
      <c r="H71" s="24">
        <f>E71-F71</f>
        <v>2535674417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20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20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20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20" s="22" customFormat="1" ht="12.75" customHeight="1" x14ac:dyDescent="0.25">
      <c r="A76" s="26"/>
      <c r="B76" s="27" t="s">
        <v>74</v>
      </c>
      <c r="C76" s="28">
        <v>1641107565</v>
      </c>
      <c r="D76" s="28">
        <v>-2878996</v>
      </c>
      <c r="E76" s="28">
        <f t="shared" si="1"/>
        <v>1638228569</v>
      </c>
      <c r="F76" s="28">
        <v>1086304003</v>
      </c>
      <c r="G76" s="28">
        <v>1086304003</v>
      </c>
      <c r="H76" s="28">
        <f t="shared" ref="H76:H78" si="13">E76-F76</f>
        <v>551924566</v>
      </c>
    </row>
    <row r="77" spans="1:20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76</v>
      </c>
      <c r="C78" s="28">
        <v>2424007864</v>
      </c>
      <c r="D78" s="28">
        <v>-440258013</v>
      </c>
      <c r="E78" s="28">
        <f t="shared" si="1"/>
        <v>1983749851</v>
      </c>
      <c r="F78" s="28">
        <v>0</v>
      </c>
      <c r="G78" s="28">
        <v>0</v>
      </c>
      <c r="H78" s="28">
        <f t="shared" si="13"/>
        <v>1983749851</v>
      </c>
    </row>
    <row r="79" spans="1:20" ht="3.75" customHeight="1" x14ac:dyDescent="0.25">
      <c r="I79" s="33"/>
    </row>
    <row r="80" spans="1:20" s="25" customFormat="1" ht="14.25" customHeight="1" x14ac:dyDescent="0.25">
      <c r="A80" s="23" t="s">
        <v>77</v>
      </c>
      <c r="B80" s="23"/>
      <c r="C80" s="24">
        <f>SUM(C81:C83)</f>
        <v>26470040137</v>
      </c>
      <c r="D80" s="24">
        <f>SUM(D81:D83)</f>
        <v>2902454155</v>
      </c>
      <c r="E80" s="24">
        <f>SUM(E81:E83)</f>
        <v>29372494292</v>
      </c>
      <c r="F80" s="24">
        <f>SUM(F81:F83)</f>
        <v>16788452445</v>
      </c>
      <c r="G80" s="24">
        <f>SUM(G81:G83)</f>
        <v>16477080114</v>
      </c>
      <c r="H80" s="24">
        <f>E80-F80</f>
        <v>12584041847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78</v>
      </c>
      <c r="C81" s="28">
        <v>9216506536</v>
      </c>
      <c r="D81" s="28">
        <v>0</v>
      </c>
      <c r="E81" s="28">
        <f t="shared" si="1"/>
        <v>9216506536</v>
      </c>
      <c r="F81" s="28">
        <v>5192393661</v>
      </c>
      <c r="G81" s="28">
        <v>4881021330</v>
      </c>
      <c r="H81" s="28">
        <f>E81-F81</f>
        <v>4024112875</v>
      </c>
    </row>
    <row r="82" spans="1:20" s="22" customFormat="1" ht="12.75" customHeight="1" x14ac:dyDescent="0.25">
      <c r="A82" s="26"/>
      <c r="B82" s="27" t="s">
        <v>79</v>
      </c>
      <c r="C82" s="28">
        <v>17253533601</v>
      </c>
      <c r="D82" s="28">
        <v>2902454155</v>
      </c>
      <c r="E82" s="28">
        <f t="shared" ref="E82:E92" si="14">C82+D82</f>
        <v>20155987756</v>
      </c>
      <c r="F82" s="28">
        <v>11596058784</v>
      </c>
      <c r="G82" s="28">
        <v>11596058784</v>
      </c>
      <c r="H82" s="28">
        <f t="shared" ref="H82:H83" si="15">E82-F82</f>
        <v>8559928972</v>
      </c>
    </row>
    <row r="83" spans="1:20" s="22" customFormat="1" ht="12.75" customHeight="1" x14ac:dyDescent="0.25">
      <c r="A83" s="26"/>
      <c r="B83" s="27" t="s">
        <v>80</v>
      </c>
      <c r="C83" s="28">
        <v>0</v>
      </c>
      <c r="D83" s="28">
        <v>0</v>
      </c>
      <c r="E83" s="28">
        <f t="shared" si="14"/>
        <v>0</v>
      </c>
      <c r="F83" s="28">
        <v>0</v>
      </c>
      <c r="G83" s="28">
        <v>0</v>
      </c>
      <c r="H83" s="28">
        <f t="shared" si="15"/>
        <v>0</v>
      </c>
    </row>
    <row r="84" spans="1:20" ht="3.75" customHeight="1" x14ac:dyDescent="0.25">
      <c r="I84" s="33"/>
    </row>
    <row r="85" spans="1:20" s="25" customFormat="1" ht="14.25" customHeight="1" x14ac:dyDescent="0.25">
      <c r="A85" s="23" t="s">
        <v>81</v>
      </c>
      <c r="B85" s="23"/>
      <c r="C85" s="24">
        <f t="shared" ref="C85:G85" si="16">SUM(C86:C92)</f>
        <v>1703988707</v>
      </c>
      <c r="D85" s="24">
        <f>SUM(D86:D92)</f>
        <v>3189436</v>
      </c>
      <c r="E85" s="24">
        <f t="shared" si="16"/>
        <v>1707178143</v>
      </c>
      <c r="F85" s="24">
        <f t="shared" si="16"/>
        <v>938971400</v>
      </c>
      <c r="G85" s="24">
        <f t="shared" si="16"/>
        <v>938971400</v>
      </c>
      <c r="H85" s="24">
        <f>E85-F85</f>
        <v>768206743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82</v>
      </c>
      <c r="C86" s="28">
        <v>333971414</v>
      </c>
      <c r="D86" s="28">
        <v>15945363</v>
      </c>
      <c r="E86" s="28">
        <f t="shared" si="14"/>
        <v>349916777</v>
      </c>
      <c r="F86" s="28">
        <v>154844313</v>
      </c>
      <c r="G86" s="28">
        <v>154844313</v>
      </c>
      <c r="H86" s="28">
        <f>E86-F86</f>
        <v>195072464</v>
      </c>
    </row>
    <row r="87" spans="1:20" s="25" customFormat="1" ht="14.25" customHeight="1" x14ac:dyDescent="0.25">
      <c r="A87" s="26"/>
      <c r="B87" s="27" t="s">
        <v>83</v>
      </c>
      <c r="C87" s="28">
        <v>1293027463</v>
      </c>
      <c r="D87" s="28">
        <v>-15945363</v>
      </c>
      <c r="E87" s="28">
        <f t="shared" si="14"/>
        <v>1277082100</v>
      </c>
      <c r="F87" s="28">
        <v>774360224</v>
      </c>
      <c r="G87" s="28">
        <v>774360224</v>
      </c>
      <c r="H87" s="28">
        <f t="shared" ref="H87:H92" si="17">E87-F87</f>
        <v>502721876</v>
      </c>
    </row>
    <row r="88" spans="1:20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20" s="25" customFormat="1" ht="14.25" customHeight="1" x14ac:dyDescent="0.25">
      <c r="A89" s="26"/>
      <c r="B89" s="27" t="s">
        <v>85</v>
      </c>
      <c r="C89" s="28">
        <v>19711761</v>
      </c>
      <c r="D89" s="28">
        <v>0</v>
      </c>
      <c r="E89" s="28">
        <f t="shared" si="14"/>
        <v>19711761</v>
      </c>
      <c r="F89" s="28">
        <v>7241967</v>
      </c>
      <c r="G89" s="28">
        <v>7241967</v>
      </c>
      <c r="H89" s="28">
        <f t="shared" si="17"/>
        <v>12469794</v>
      </c>
    </row>
    <row r="90" spans="1:20" s="25" customFormat="1" ht="14.25" customHeight="1" x14ac:dyDescent="0.25">
      <c r="A90" s="26"/>
      <c r="B90" s="27" t="s">
        <v>86</v>
      </c>
      <c r="C90" s="28">
        <v>0</v>
      </c>
      <c r="D90" s="28">
        <v>0</v>
      </c>
      <c r="E90" s="28">
        <f t="shared" si="14"/>
        <v>0</v>
      </c>
      <c r="F90" s="28">
        <v>0</v>
      </c>
      <c r="G90" s="28">
        <v>0</v>
      </c>
      <c r="H90" s="28">
        <f t="shared" si="17"/>
        <v>0</v>
      </c>
    </row>
    <row r="91" spans="1:20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20" s="22" customFormat="1" ht="14.25" customHeight="1" x14ac:dyDescent="0.25">
      <c r="A92" s="26"/>
      <c r="B92" s="27" t="s">
        <v>88</v>
      </c>
      <c r="C92" s="28">
        <v>57278069</v>
      </c>
      <c r="D92" s="28">
        <v>3189436</v>
      </c>
      <c r="E92" s="28">
        <f t="shared" si="14"/>
        <v>60467505</v>
      </c>
      <c r="F92" s="28">
        <v>2524896</v>
      </c>
      <c r="G92" s="28">
        <v>2524896</v>
      </c>
      <c r="H92" s="28">
        <f t="shared" si="17"/>
        <v>57942609</v>
      </c>
    </row>
    <row r="93" spans="1:20" s="33" customFormat="1" ht="2.25" customHeight="1" x14ac:dyDescent="0.2">
      <c r="A93" s="37"/>
      <c r="B93" s="37"/>
      <c r="C93" s="37"/>
      <c r="D93" s="37"/>
      <c r="E93" s="37"/>
      <c r="F93" s="37"/>
      <c r="G93" s="37"/>
      <c r="H93" s="37"/>
    </row>
    <row r="94" spans="1:20" s="33" customFormat="1" ht="13.5" customHeight="1" x14ac:dyDescent="0.2">
      <c r="A94" s="38" t="s">
        <v>89</v>
      </c>
      <c r="B94" s="38"/>
      <c r="C94" s="39"/>
      <c r="D94" s="39"/>
      <c r="E94" s="39"/>
      <c r="F94" s="39"/>
      <c r="G94" s="39"/>
      <c r="H94" s="39"/>
    </row>
    <row r="96" spans="1:20" x14ac:dyDescent="0.25">
      <c r="C96" s="40"/>
      <c r="D96" s="40"/>
      <c r="E96" s="40"/>
      <c r="F96" s="40"/>
      <c r="G96" s="40"/>
      <c r="H96" s="41"/>
    </row>
    <row r="97" spans="3:7" x14ac:dyDescent="0.25">
      <c r="C97" s="40"/>
      <c r="D97" s="40"/>
      <c r="E97" s="40"/>
      <c r="F97" s="40"/>
      <c r="G97" s="40"/>
    </row>
    <row r="98" spans="3:7" x14ac:dyDescent="0.25">
      <c r="C98" s="40"/>
      <c r="D98" s="40"/>
      <c r="E98" s="40"/>
      <c r="F98" s="40"/>
      <c r="G98" s="40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2023-08-01T18:58:05Z</dcterms:created>
  <dcterms:modified xsi:type="dcterms:W3CDTF">2023-08-01T18:58:05Z</dcterms:modified>
</cp:coreProperties>
</file>