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1C8F666-D52E-4839-AEDB-E88FEAA4C788}" xr6:coauthVersionLast="47" xr6:coauthVersionMax="47" xr10:uidLastSave="{00000000-0000-0000-0000-000000000000}"/>
  <bookViews>
    <workbookView xWindow="-120" yWindow="-120" windowWidth="20730" windowHeight="11160" xr2:uid="{CCF96E0C-9615-42FB-AFF5-079B13226F24}"/>
  </bookViews>
  <sheets>
    <sheet name="27 ESF -LDF1" sheetId="1" r:id="rId1"/>
  </sheets>
  <externalReferences>
    <externalReference r:id="rId2"/>
  </externalReferences>
  <definedNames>
    <definedName name="_def1">#REF!</definedName>
    <definedName name="_inf2005">#REF!</definedName>
    <definedName name="_xlnm.Print_Area" localSheetId="0">'27 ESF -LDF1'!$A$1:$G$105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G104" i="1" s="1"/>
  <c r="F75" i="1"/>
  <c r="F101" i="1" s="1"/>
  <c r="C71" i="1"/>
  <c r="C104" i="1" s="1"/>
  <c r="B71" i="1"/>
  <c r="G69" i="1"/>
  <c r="F69" i="1"/>
  <c r="G44" i="1"/>
  <c r="F44" i="1"/>
  <c r="F49" i="1" s="1"/>
  <c r="C43" i="1"/>
  <c r="B43" i="1"/>
  <c r="G40" i="1"/>
  <c r="G49" i="1" s="1"/>
  <c r="G71" i="1" s="1"/>
  <c r="F40" i="1"/>
  <c r="C40" i="1"/>
  <c r="B40" i="1"/>
  <c r="G33" i="1"/>
  <c r="F33" i="1"/>
  <c r="C33" i="1"/>
  <c r="C49" i="1" s="1"/>
  <c r="B33" i="1"/>
  <c r="B49" i="1" s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B11" i="1"/>
  <c r="F104" i="1" l="1"/>
  <c r="F71" i="1"/>
  <c r="B104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<sst xmlns="http://schemas.openxmlformats.org/spreadsheetml/2006/main" count="129" uniqueCount="126">
  <si>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</si>
  <si>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Y FIDEICOMISOS NO EMPRESARIALES Y NO FINANCIEROS</t>
  </si>
  <si>
    <t>ESTADO DE SITUACIÓN FINANCIERA DETALLADO CONSOLIDADO</t>
  </si>
  <si>
    <t>AL 31 DE DICIEMBRE DE 2022 Y AL 30 DE JUNIO DE 2023</t>
  </si>
  <si>
    <t>( Cifras en Pesos )</t>
  </si>
  <si>
    <t>CONCEPTO</t>
  </si>
  <si>
    <t>30 DE JUNIO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</si>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</sst>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7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164" fontId="3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164" fontId="5" fillId="0" borderId="6" xfId="1" applyNumberFormat="1" applyFont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Font="1" applyFill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67E7542C-6C01-424D-84CC-F76E433A7906}"/>
    <cellStyle name="Normal 17" xfId="3" xr:uid="{41DCE86F-33E8-4B3A-91EB-B50EDF874059}"/>
    <cellStyle name="Normal 2 2" xfId="2" xr:uid="{C5BEE095-67F9-4031-90E2-59C7EEEA36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E29F186-4760-46EB-B492-5BFF203400AF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6</xdr:col>
      <xdr:colOff>455083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F91D9E6A-07C9-4684-AFD1-27F87C2C8CEF}"/>
            </a:ext>
          </a:extLst>
        </xdr:cNvPr>
        <xdr:cNvSpPr txBox="1"/>
      </xdr:nvSpPr>
      <xdr:spPr>
        <a:xfrm>
          <a:off x="12113683" y="571500"/>
          <a:ext cx="583142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coyoli\Desktop\temporal\Libro1.xlsx" TargetMode="External"/><Relationship Id="rId1" Type="http://schemas.openxmlformats.org/officeDocument/2006/relationships/externalLinkPath" Target="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7 ESF -LDF1"/>
      <sheetName val="28 DEUDA-LDF2"/>
      <sheetName val="29 OBLIGACIONES-LDF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D6445-34F9-40FE-8795-407BB25507BB}">
  <sheetPr>
    <tabColor theme="0" tint="-0.14999847407452621"/>
  </sheetPr>
  <dimension ref="A1:I123"/>
  <sheetViews>
    <sheetView showGridLines="0" tabSelected="1" topLeftCell="A86" zoomScale="90" zoomScaleNormal="90" workbookViewId="0">
      <selection activeCell="E110" sqref="E110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7" width="15.7109375" style="13" customWidth="1"/>
    <col min="8" max="8" width="11.42578125" style="46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9626809702</v>
      </c>
      <c r="C11" s="21">
        <f>SUM(C12:C18)</f>
        <v>5308399116</v>
      </c>
      <c r="D11" s="22"/>
      <c r="E11" s="20" t="s">
        <v>13</v>
      </c>
      <c r="F11" s="21">
        <f>SUM(F12:F20)</f>
        <v>3161407133</v>
      </c>
      <c r="G11" s="21">
        <f>SUM(G12:G20)</f>
        <v>4782440680</v>
      </c>
    </row>
    <row r="12" spans="1:9" s="17" customFormat="1" ht="12.75" x14ac:dyDescent="0.25">
      <c r="A12" s="17" t="s">
        <v>14</v>
      </c>
      <c r="B12" s="23">
        <v>751835</v>
      </c>
      <c r="C12" s="23">
        <v>0</v>
      </c>
      <c r="D12" s="24"/>
      <c r="E12" s="17" t="s">
        <v>15</v>
      </c>
      <c r="F12" s="23">
        <v>679510815</v>
      </c>
      <c r="G12" s="23">
        <v>806934215</v>
      </c>
    </row>
    <row r="13" spans="1:9" s="17" customFormat="1" ht="12.75" x14ac:dyDescent="0.25">
      <c r="A13" s="17" t="s">
        <v>16</v>
      </c>
      <c r="B13" s="23">
        <v>0</v>
      </c>
      <c r="C13" s="23">
        <v>0</v>
      </c>
      <c r="D13" s="24"/>
      <c r="E13" s="17" t="s">
        <v>17</v>
      </c>
      <c r="F13" s="23">
        <v>325480456</v>
      </c>
      <c r="G13" s="23">
        <v>1177085480</v>
      </c>
    </row>
    <row r="14" spans="1:9" s="17" customFormat="1" ht="12.75" x14ac:dyDescent="0.25">
      <c r="A14" s="17" t="s">
        <v>18</v>
      </c>
      <c r="B14" s="23">
        <v>7694611557</v>
      </c>
      <c r="C14" s="23">
        <v>4351054765</v>
      </c>
      <c r="D14" s="24"/>
      <c r="E14" s="17" t="s">
        <v>19</v>
      </c>
      <c r="F14" s="23">
        <v>30407538</v>
      </c>
      <c r="G14" s="23">
        <v>334170483</v>
      </c>
    </row>
    <row r="15" spans="1:9" s="17" customFormat="1" ht="12.75" x14ac:dyDescent="0.25">
      <c r="A15" s="17" t="s">
        <v>20</v>
      </c>
      <c r="B15" s="23">
        <v>8032018</v>
      </c>
      <c r="C15" s="23">
        <v>8028602</v>
      </c>
      <c r="D15" s="24"/>
      <c r="E15" s="17" t="s">
        <v>21</v>
      </c>
      <c r="F15" s="23">
        <v>0</v>
      </c>
      <c r="G15" s="23">
        <v>0</v>
      </c>
    </row>
    <row r="16" spans="1:9" s="17" customFormat="1" ht="12.75" x14ac:dyDescent="0.25">
      <c r="A16" s="17" t="s">
        <v>22</v>
      </c>
      <c r="B16" s="23">
        <v>1917627984</v>
      </c>
      <c r="C16" s="23">
        <v>943032443</v>
      </c>
      <c r="D16" s="24"/>
      <c r="E16" s="17" t="s">
        <v>23</v>
      </c>
      <c r="F16" s="23">
        <v>109003168</v>
      </c>
      <c r="G16" s="23">
        <v>301210861</v>
      </c>
    </row>
    <row r="17" spans="1:7" s="17" customFormat="1" ht="25.5" x14ac:dyDescent="0.25">
      <c r="A17" s="17" t="s">
        <v>24</v>
      </c>
      <c r="B17" s="23">
        <v>5786308</v>
      </c>
      <c r="C17" s="23">
        <v>6283306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 x14ac:dyDescent="0.25">
      <c r="A18" s="17" t="s">
        <v>26</v>
      </c>
      <c r="B18" s="23">
        <v>0</v>
      </c>
      <c r="C18" s="23">
        <v>0</v>
      </c>
      <c r="D18" s="24"/>
      <c r="E18" s="17" t="s">
        <v>27</v>
      </c>
      <c r="F18" s="23">
        <v>1886056362</v>
      </c>
      <c r="G18" s="23">
        <v>2064830817</v>
      </c>
    </row>
    <row r="19" spans="1:7" s="17" customFormat="1" ht="12.75" x14ac:dyDescent="0.25">
      <c r="A19" s="20" t="s">
        <v>28</v>
      </c>
      <c r="B19" s="21">
        <f>SUM(B20:B26)</f>
        <v>121327601</v>
      </c>
      <c r="C19" s="21">
        <f>SUM(C20:C26)</f>
        <v>32496736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 x14ac:dyDescent="0.25">
      <c r="A20" s="17" t="s">
        <v>30</v>
      </c>
      <c r="B20" s="23">
        <v>0</v>
      </c>
      <c r="C20" s="23">
        <v>0</v>
      </c>
      <c r="D20" s="24"/>
      <c r="E20" s="17" t="s">
        <v>31</v>
      </c>
      <c r="F20" s="23">
        <v>130948794</v>
      </c>
      <c r="G20" s="23">
        <v>98208824</v>
      </c>
    </row>
    <row r="21" spans="1:7" s="17" customFormat="1" ht="12.75" x14ac:dyDescent="0.25">
      <c r="A21" s="17" t="s">
        <v>32</v>
      </c>
      <c r="B21" s="23">
        <v>102819482</v>
      </c>
      <c r="C21" s="23">
        <v>18453916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17" t="s">
        <v>34</v>
      </c>
      <c r="B22" s="23">
        <v>5581884</v>
      </c>
      <c r="C22" s="23">
        <v>1378408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 x14ac:dyDescent="0.25">
      <c r="A23" s="17" t="s">
        <v>36</v>
      </c>
      <c r="B23" s="23">
        <v>0</v>
      </c>
      <c r="C23" s="23">
        <v>0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 x14ac:dyDescent="0.25">
      <c r="A24" s="17" t="s">
        <v>38</v>
      </c>
      <c r="B24" s="23">
        <v>0</v>
      </c>
      <c r="C24" s="23">
        <v>0</v>
      </c>
      <c r="D24" s="24"/>
      <c r="E24" s="17" t="s">
        <v>39</v>
      </c>
      <c r="F24" s="23">
        <v>0</v>
      </c>
      <c r="G24" s="23">
        <v>0</v>
      </c>
    </row>
    <row r="25" spans="1:7" s="17" customFormat="1" ht="12.75" x14ac:dyDescent="0.25">
      <c r="A25" s="17" t="s">
        <v>40</v>
      </c>
      <c r="B25" s="23">
        <v>12926235</v>
      </c>
      <c r="C25" s="23">
        <v>12664412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17" t="s">
        <v>42</v>
      </c>
      <c r="B26" s="23">
        <v>0</v>
      </c>
      <c r="C26" s="23">
        <v>0</v>
      </c>
      <c r="D26" s="24"/>
      <c r="E26" s="17" t="s">
        <v>43</v>
      </c>
      <c r="F26" s="23">
        <v>0</v>
      </c>
      <c r="G26" s="23">
        <v>0</v>
      </c>
    </row>
    <row r="27" spans="1:7" s="17" customFormat="1" ht="12.75" x14ac:dyDescent="0.25">
      <c r="A27" s="20" t="s">
        <v>44</v>
      </c>
      <c r="B27" s="21">
        <f>SUM(B28:B32)</f>
        <v>677309605</v>
      </c>
      <c r="C27" s="21">
        <f>SUM(C28:C32)</f>
        <v>1104995</v>
      </c>
      <c r="D27" s="22"/>
      <c r="E27" s="17" t="s">
        <v>45</v>
      </c>
      <c r="F27" s="23">
        <v>0</v>
      </c>
      <c r="G27" s="23">
        <v>0</v>
      </c>
    </row>
    <row r="28" spans="1:7" s="17" customFormat="1" ht="25.5" x14ac:dyDescent="0.25">
      <c r="A28" s="17" t="s">
        <v>46</v>
      </c>
      <c r="B28" s="23">
        <v>1153880</v>
      </c>
      <c r="C28" s="23">
        <v>0</v>
      </c>
      <c r="D28" s="24"/>
      <c r="E28" s="20" t="s">
        <v>47</v>
      </c>
      <c r="F28" s="21">
        <v>0</v>
      </c>
      <c r="G28" s="21">
        <v>0</v>
      </c>
    </row>
    <row r="29" spans="1:7" s="17" customFormat="1" ht="25.5" x14ac:dyDescent="0.25">
      <c r="A29" s="17" t="s">
        <v>48</v>
      </c>
      <c r="B29" s="23">
        <v>6050809</v>
      </c>
      <c r="C29" s="23">
        <v>1104995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17" t="s">
        <v>50</v>
      </c>
      <c r="B30" s="23">
        <v>0</v>
      </c>
      <c r="C30" s="23">
        <v>0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 x14ac:dyDescent="0.25">
      <c r="A31" s="17" t="s">
        <v>52</v>
      </c>
      <c r="B31" s="23">
        <v>670104916</v>
      </c>
      <c r="C31" s="23">
        <v>0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 x14ac:dyDescent="0.2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v>0</v>
      </c>
      <c r="G32" s="23">
        <v>0</v>
      </c>
    </row>
    <row r="33" spans="1:7" s="17" customFormat="1" ht="25.5" x14ac:dyDescent="0.25">
      <c r="A33" s="20" t="s">
        <v>56</v>
      </c>
      <c r="B33" s="21">
        <f>SUM(B34:B38)</f>
        <v>4684399</v>
      </c>
      <c r="C33" s="21">
        <f>SUM(C34:C38)</f>
        <v>5890549</v>
      </c>
      <c r="D33" s="24"/>
      <c r="E33" s="20" t="s">
        <v>57</v>
      </c>
      <c r="F33" s="21">
        <f>SUM(F34:F39)</f>
        <v>674053247</v>
      </c>
      <c r="G33" s="21">
        <f>SUM(G34:G39)</f>
        <v>507102664</v>
      </c>
    </row>
    <row r="34" spans="1:7" s="17" customFormat="1" ht="12.75" x14ac:dyDescent="0.25">
      <c r="A34" s="17" t="s">
        <v>58</v>
      </c>
      <c r="B34" s="23">
        <v>4684399</v>
      </c>
      <c r="C34" s="23">
        <v>5890549</v>
      </c>
      <c r="D34" s="24"/>
      <c r="E34" s="17" t="s">
        <v>59</v>
      </c>
      <c r="F34" s="23">
        <v>0</v>
      </c>
      <c r="G34" s="23">
        <v>241</v>
      </c>
    </row>
    <row r="35" spans="1:7" s="17" customFormat="1" ht="12.75" x14ac:dyDescent="0.2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v>673759412</v>
      </c>
      <c r="G35" s="23">
        <v>506932778</v>
      </c>
    </row>
    <row r="36" spans="1:7" s="17" customFormat="1" ht="12.75" x14ac:dyDescent="0.25">
      <c r="A36" s="17" t="s">
        <v>62</v>
      </c>
      <c r="B36" s="23">
        <v>0</v>
      </c>
      <c r="C36" s="23">
        <v>0</v>
      </c>
      <c r="D36" s="22"/>
      <c r="E36" s="17" t="s">
        <v>63</v>
      </c>
      <c r="F36" s="23">
        <v>0</v>
      </c>
      <c r="G36" s="23">
        <v>0</v>
      </c>
    </row>
    <row r="37" spans="1:7" s="17" customFormat="1" ht="12.75" customHeight="1" x14ac:dyDescent="0.25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v>293835</v>
      </c>
      <c r="G37" s="23">
        <v>169645</v>
      </c>
    </row>
    <row r="38" spans="1:7" s="17" customFormat="1" ht="12.75" customHeight="1" x14ac:dyDescent="0.25">
      <c r="A38" s="17" t="s">
        <v>66</v>
      </c>
      <c r="B38" s="23">
        <v>0</v>
      </c>
      <c r="C38" s="23">
        <v>0</v>
      </c>
      <c r="D38" s="24"/>
      <c r="E38" s="17" t="s">
        <v>67</v>
      </c>
      <c r="F38" s="23">
        <v>0</v>
      </c>
      <c r="G38" s="23">
        <v>0</v>
      </c>
    </row>
    <row r="39" spans="1:7" s="17" customFormat="1" ht="12.75" x14ac:dyDescent="0.25">
      <c r="A39" s="20" t="s">
        <v>68</v>
      </c>
      <c r="B39" s="21">
        <v>99513396</v>
      </c>
      <c r="C39" s="21">
        <v>39676426</v>
      </c>
      <c r="D39" s="22"/>
      <c r="E39" s="17" t="s">
        <v>69</v>
      </c>
      <c r="F39" s="23">
        <v>0</v>
      </c>
      <c r="G39" s="23"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0</v>
      </c>
      <c r="G40" s="21">
        <f>SUM(G41:G43)</f>
        <v>0</v>
      </c>
    </row>
    <row r="41" spans="1:7" s="17" customFormat="1" ht="25.5" x14ac:dyDescent="0.25">
      <c r="A41" s="17" t="s">
        <v>72</v>
      </c>
      <c r="B41" s="23">
        <v>0</v>
      </c>
      <c r="C41" s="23">
        <v>0</v>
      </c>
      <c r="D41" s="22"/>
      <c r="E41" s="17" t="s">
        <v>73</v>
      </c>
      <c r="F41" s="23">
        <v>0</v>
      </c>
      <c r="G41" s="23">
        <v>0</v>
      </c>
    </row>
    <row r="42" spans="1:7" s="17" customFormat="1" ht="12.75" x14ac:dyDescent="0.2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v>0</v>
      </c>
      <c r="G42" s="23">
        <v>0</v>
      </c>
    </row>
    <row r="43" spans="1:7" s="17" customFormat="1" ht="12.75" x14ac:dyDescent="0.25">
      <c r="A43" s="20" t="s">
        <v>76</v>
      </c>
      <c r="B43" s="21">
        <f>SUM(B44:B47)</f>
        <v>479196406</v>
      </c>
      <c r="C43" s="21">
        <f>SUM(C44:C47)</f>
        <v>433353941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 x14ac:dyDescent="0.25">
      <c r="A44" s="17" t="s">
        <v>78</v>
      </c>
      <c r="B44" s="23">
        <v>0</v>
      </c>
      <c r="C44" s="23">
        <v>0</v>
      </c>
      <c r="E44" s="20" t="s">
        <v>79</v>
      </c>
      <c r="F44" s="21">
        <f>SUM(F45:F47)</f>
        <v>889559492</v>
      </c>
      <c r="G44" s="21">
        <f>SUM(G45:G47)</f>
        <v>71150123</v>
      </c>
    </row>
    <row r="45" spans="1:7" s="17" customFormat="1" ht="12.75" x14ac:dyDescent="0.2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v>76636851</v>
      </c>
      <c r="G45" s="23">
        <v>68249215</v>
      </c>
    </row>
    <row r="46" spans="1:7" s="17" customFormat="1" ht="25.5" x14ac:dyDescent="0.2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v>0</v>
      </c>
      <c r="G46" s="23">
        <v>0</v>
      </c>
    </row>
    <row r="47" spans="1:7" s="17" customFormat="1" ht="12.75" x14ac:dyDescent="0.25">
      <c r="A47" s="17" t="s">
        <v>84</v>
      </c>
      <c r="B47" s="23">
        <v>479196406</v>
      </c>
      <c r="C47" s="23">
        <v>433353941</v>
      </c>
      <c r="D47" s="22"/>
      <c r="E47" s="17" t="s">
        <v>85</v>
      </c>
      <c r="F47" s="23">
        <v>812922641</v>
      </c>
      <c r="G47" s="23">
        <v>2900908</v>
      </c>
    </row>
    <row r="48" spans="1:7" s="17" customFormat="1" ht="12.75" x14ac:dyDescent="0.25">
      <c r="A48" s="20"/>
      <c r="B48" s="25"/>
      <c r="C48" s="25"/>
      <c r="D48" s="22"/>
      <c r="F48" s="26"/>
      <c r="G48" s="26"/>
    </row>
    <row r="49" spans="1:7" s="17" customFormat="1" ht="12.75" x14ac:dyDescent="0.25">
      <c r="A49" s="20" t="s">
        <v>86</v>
      </c>
      <c r="B49" s="21">
        <f>SUM(B11+B19+B27+B33+B39+B40+B43)</f>
        <v>11008841109</v>
      </c>
      <c r="C49" s="21">
        <f>SUM(C11+C19+C27+C33+C39+C40+C43)</f>
        <v>5820921763</v>
      </c>
      <c r="D49" s="24"/>
      <c r="E49" s="20" t="s">
        <v>87</v>
      </c>
      <c r="F49" s="21">
        <f>SUM(F44+F40+F33+F29+F28+F25+F21+F11)</f>
        <v>4725019872</v>
      </c>
      <c r="G49" s="21">
        <f>SUM(G44+G40+G33+G29+G28+G25+G21+G11)</f>
        <v>5360693467</v>
      </c>
    </row>
    <row r="50" spans="1:7" s="17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7" customFormat="1" ht="13.5" thickTop="1" x14ac:dyDescent="0.25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 x14ac:dyDescent="0.25">
      <c r="B52" s="25"/>
      <c r="C52" s="25"/>
      <c r="D52" s="24"/>
      <c r="F52" s="25"/>
      <c r="G52" s="25"/>
    </row>
    <row r="53" spans="1:7" s="17" customFormat="1" ht="12.75" x14ac:dyDescent="0.25">
      <c r="A53" s="20" t="s">
        <v>90</v>
      </c>
      <c r="B53" s="21">
        <v>401534232</v>
      </c>
      <c r="C53" s="21">
        <v>543242078</v>
      </c>
      <c r="D53" s="24"/>
      <c r="E53" s="20" t="s">
        <v>91</v>
      </c>
      <c r="F53" s="21">
        <v>2871050251</v>
      </c>
      <c r="G53" s="21">
        <v>2871236381</v>
      </c>
    </row>
    <row r="54" spans="1:7" s="17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7" customFormat="1" ht="12.75" x14ac:dyDescent="0.25">
      <c r="A55" s="20" t="s">
        <v>92</v>
      </c>
      <c r="B55" s="21">
        <v>1003480450</v>
      </c>
      <c r="C55" s="21">
        <v>1321148679</v>
      </c>
      <c r="D55" s="24"/>
      <c r="E55" s="20" t="s">
        <v>93</v>
      </c>
      <c r="F55" s="21">
        <v>0</v>
      </c>
      <c r="G55" s="21"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7" customFormat="1" ht="12.75" x14ac:dyDescent="0.25">
      <c r="A57" s="20" t="s">
        <v>94</v>
      </c>
      <c r="B57" s="21">
        <v>23558875430</v>
      </c>
      <c r="C57" s="21">
        <v>24598671517</v>
      </c>
      <c r="D57" s="24"/>
      <c r="E57" s="20" t="s">
        <v>95</v>
      </c>
      <c r="F57" s="21">
        <v>0</v>
      </c>
      <c r="G57" s="21">
        <v>0</v>
      </c>
    </row>
    <row r="58" spans="1:7" s="17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7" customFormat="1" ht="12.75" x14ac:dyDescent="0.25">
      <c r="A59" s="20" t="s">
        <v>96</v>
      </c>
      <c r="B59" s="21">
        <v>3698154432</v>
      </c>
      <c r="C59" s="21">
        <v>3591860560</v>
      </c>
      <c r="D59" s="24"/>
      <c r="E59" s="20" t="s">
        <v>97</v>
      </c>
      <c r="F59" s="21">
        <v>3284775017</v>
      </c>
      <c r="G59" s="21">
        <v>3372927221</v>
      </c>
    </row>
    <row r="60" spans="1:7" s="17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7" customFormat="1" ht="25.5" x14ac:dyDescent="0.25">
      <c r="A61" s="20" t="s">
        <v>98</v>
      </c>
      <c r="B61" s="21">
        <v>46672650</v>
      </c>
      <c r="C61" s="21">
        <v>46333030</v>
      </c>
      <c r="D61" s="24"/>
      <c r="E61" s="20" t="s">
        <v>99</v>
      </c>
      <c r="F61" s="21">
        <v>180625810</v>
      </c>
      <c r="G61" s="21">
        <v>459614282</v>
      </c>
    </row>
    <row r="62" spans="1:7" s="17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7" customFormat="1" ht="12.75" x14ac:dyDescent="0.25">
      <c r="A63" s="20" t="s">
        <v>100</v>
      </c>
      <c r="B63" s="21">
        <v>-901781586</v>
      </c>
      <c r="C63" s="21">
        <v>-911172546</v>
      </c>
      <c r="D63" s="22"/>
      <c r="E63" s="20" t="s">
        <v>101</v>
      </c>
      <c r="F63" s="21">
        <v>15076567</v>
      </c>
      <c r="G63" s="21">
        <v>15076567</v>
      </c>
    </row>
    <row r="64" spans="1:7" s="17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7" customFormat="1" ht="12.75" x14ac:dyDescent="0.25">
      <c r="A65" s="20" t="s">
        <v>102</v>
      </c>
      <c r="B65" s="21">
        <v>13093275804</v>
      </c>
      <c r="C65" s="21">
        <v>12428027367</v>
      </c>
      <c r="D65" s="24"/>
      <c r="F65" s="25"/>
      <c r="G65" s="25"/>
    </row>
    <row r="66" spans="1:9" s="17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7" customFormat="1" ht="12.75" x14ac:dyDescent="0.25">
      <c r="A67" s="20" t="s">
        <v>103</v>
      </c>
      <c r="B67" s="29">
        <v>0</v>
      </c>
      <c r="C67" s="29">
        <v>0</v>
      </c>
      <c r="D67" s="24"/>
      <c r="F67" s="25"/>
      <c r="G67" s="25"/>
    </row>
    <row r="68" spans="1:9" s="17" customFormat="1" ht="5.0999999999999996" customHeight="1" x14ac:dyDescent="0.25">
      <c r="B68" s="21"/>
      <c r="C68" s="21"/>
      <c r="D68" s="24"/>
      <c r="F68" s="25"/>
      <c r="G68" s="25"/>
    </row>
    <row r="69" spans="1:9" s="17" customFormat="1" ht="12.75" x14ac:dyDescent="0.25">
      <c r="A69" s="20" t="s">
        <v>104</v>
      </c>
      <c r="B69" s="21">
        <v>482979001</v>
      </c>
      <c r="C69" s="21">
        <v>479778966</v>
      </c>
      <c r="D69" s="24"/>
      <c r="E69" s="20" t="s">
        <v>105</v>
      </c>
      <c r="F69" s="21">
        <f>SUM(F63+F61+F59+F57+F55+F53)</f>
        <v>6351527645</v>
      </c>
      <c r="G69" s="21">
        <f>SUM(G63+G61+G59+G57+G55+G53)</f>
        <v>6718854451</v>
      </c>
    </row>
    <row r="70" spans="1:9" s="17" customFormat="1" ht="12.75" x14ac:dyDescent="0.25">
      <c r="B70" s="25"/>
      <c r="C70" s="25"/>
      <c r="D70" s="24"/>
      <c r="F70" s="26"/>
      <c r="G70" s="26"/>
    </row>
    <row r="71" spans="1:9" s="17" customFormat="1" ht="12.75" x14ac:dyDescent="0.25">
      <c r="A71" s="20" t="s">
        <v>106</v>
      </c>
      <c r="B71" s="21">
        <f>SUM(B69+B65+B63+B61+B59+B57+B55+B53+B67)</f>
        <v>41383190413</v>
      </c>
      <c r="C71" s="21">
        <f>SUM(C69+C65+C63+C61+C59+C57+C55+C53+C67)</f>
        <v>42097889651</v>
      </c>
      <c r="D71" s="24"/>
      <c r="E71" s="20" t="s">
        <v>107</v>
      </c>
      <c r="F71" s="21">
        <f>SUM(F69+F49)</f>
        <v>11076547517</v>
      </c>
      <c r="G71" s="21">
        <f>SUM(G69+G49)</f>
        <v>12079547918</v>
      </c>
      <c r="I71" s="26"/>
    </row>
    <row r="72" spans="1:9" s="17" customFormat="1" ht="12.75" x14ac:dyDescent="0.25">
      <c r="B72" s="26"/>
      <c r="C72" s="26"/>
      <c r="D72" s="24"/>
      <c r="F72" s="26"/>
      <c r="G72" s="26"/>
    </row>
    <row r="73" spans="1:9" s="17" customFormat="1" ht="12.75" x14ac:dyDescent="0.2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 x14ac:dyDescent="0.25">
      <c r="B74" s="25"/>
      <c r="C74" s="25"/>
      <c r="D74" s="24"/>
      <c r="F74" s="25"/>
      <c r="G74" s="25"/>
    </row>
    <row r="75" spans="1:9" s="17" customFormat="1" ht="12.75" x14ac:dyDescent="0.25">
      <c r="B75" s="26"/>
      <c r="C75" s="26"/>
      <c r="E75" s="34" t="s">
        <v>109</v>
      </c>
      <c r="F75" s="35">
        <f>SUM(F77+F79+F81)</f>
        <v>2574434768</v>
      </c>
      <c r="G75" s="35">
        <f>SUM(G77+G79+G81)</f>
        <v>2574423446</v>
      </c>
    </row>
    <row r="76" spans="1:9" s="17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7" customFormat="1" ht="12.75" x14ac:dyDescent="0.25">
      <c r="B77" s="25"/>
      <c r="C77" s="25"/>
      <c r="D77" s="24"/>
      <c r="E77" s="20" t="s">
        <v>110</v>
      </c>
      <c r="F77" s="21">
        <v>0</v>
      </c>
      <c r="G77" s="21">
        <v>0</v>
      </c>
    </row>
    <row r="78" spans="1:9" s="17" customFormat="1" ht="5.0999999999999996" customHeight="1" x14ac:dyDescent="0.25">
      <c r="B78" s="26"/>
      <c r="C78" s="26"/>
      <c r="E78" s="20"/>
      <c r="F78" s="21"/>
      <c r="G78" s="21"/>
    </row>
    <row r="79" spans="1:9" s="17" customFormat="1" ht="12.75" x14ac:dyDescent="0.25">
      <c r="B79" s="25"/>
      <c r="C79" s="25"/>
      <c r="D79" s="24"/>
      <c r="E79" s="20" t="s">
        <v>111</v>
      </c>
      <c r="F79" s="21">
        <v>2574434768</v>
      </c>
      <c r="G79" s="21">
        <v>2574423446</v>
      </c>
    </row>
    <row r="80" spans="1:9" s="17" customFormat="1" ht="5.0999999999999996" customHeight="1" x14ac:dyDescent="0.25">
      <c r="B80" s="26"/>
      <c r="C80" s="26"/>
      <c r="E80" s="20"/>
      <c r="F80" s="21"/>
      <c r="G80" s="21"/>
    </row>
    <row r="81" spans="2:7" s="17" customFormat="1" ht="12.75" x14ac:dyDescent="0.25">
      <c r="B81" s="26"/>
      <c r="C81" s="26"/>
      <c r="D81" s="24"/>
      <c r="E81" s="20" t="s">
        <v>112</v>
      </c>
      <c r="F81" s="21">
        <v>0</v>
      </c>
      <c r="G81" s="21">
        <v>0</v>
      </c>
    </row>
    <row r="82" spans="2:7" s="17" customFormat="1" ht="5.0999999999999996" customHeight="1" x14ac:dyDescent="0.25">
      <c r="B82" s="25"/>
      <c r="C82" s="25"/>
      <c r="D82" s="24"/>
      <c r="F82" s="26"/>
      <c r="G82" s="26"/>
    </row>
    <row r="83" spans="2:7" s="17" customFormat="1" ht="12.75" x14ac:dyDescent="0.25">
      <c r="B83" s="25"/>
      <c r="C83" s="25"/>
      <c r="D83" s="22"/>
      <c r="E83" s="34" t="s">
        <v>113</v>
      </c>
      <c r="F83" s="35">
        <f>SUM(F85+F87+F89+F91+F93)</f>
        <v>38741049237</v>
      </c>
      <c r="G83" s="35">
        <f>SUM(G85+G87+G89+G91+G93)</f>
        <v>33264840050</v>
      </c>
    </row>
    <row r="84" spans="2:7" s="17" customFormat="1" ht="5.0999999999999996" customHeight="1" x14ac:dyDescent="0.25">
      <c r="B84" s="25"/>
      <c r="C84" s="25"/>
      <c r="D84" s="22"/>
      <c r="F84" s="26"/>
      <c r="G84" s="26"/>
    </row>
    <row r="85" spans="2:7" s="17" customFormat="1" ht="12.75" x14ac:dyDescent="0.25">
      <c r="B85" s="25"/>
      <c r="C85" s="25"/>
      <c r="D85" s="24"/>
      <c r="E85" s="20" t="s">
        <v>114</v>
      </c>
      <c r="F85" s="21">
        <v>7447484252</v>
      </c>
      <c r="G85" s="21">
        <v>3892423774</v>
      </c>
    </row>
    <row r="86" spans="2:7" s="17" customFormat="1" ht="5.0999999999999996" customHeight="1" x14ac:dyDescent="0.25">
      <c r="B86" s="26"/>
      <c r="C86" s="26"/>
      <c r="E86" s="20"/>
      <c r="F86" s="21"/>
      <c r="G86" s="21"/>
    </row>
    <row r="87" spans="2:7" s="17" customFormat="1" ht="12.75" x14ac:dyDescent="0.25">
      <c r="B87" s="26"/>
      <c r="C87" s="26"/>
      <c r="E87" s="20" t="s">
        <v>115</v>
      </c>
      <c r="F87" s="21">
        <v>30934840105</v>
      </c>
      <c r="G87" s="21">
        <v>29013694811</v>
      </c>
    </row>
    <row r="88" spans="2:7" s="17" customFormat="1" ht="5.0999999999999996" customHeight="1" x14ac:dyDescent="0.25">
      <c r="B88" s="26"/>
      <c r="C88" s="26"/>
      <c r="E88" s="20"/>
      <c r="F88" s="21"/>
      <c r="G88" s="21"/>
    </row>
    <row r="89" spans="2:7" s="17" customFormat="1" ht="12.75" x14ac:dyDescent="0.25">
      <c r="B89" s="26"/>
      <c r="C89" s="26"/>
      <c r="E89" s="20" t="s">
        <v>116</v>
      </c>
      <c r="F89" s="21">
        <v>356232010</v>
      </c>
      <c r="G89" s="21">
        <v>356232010</v>
      </c>
    </row>
    <row r="90" spans="2:7" s="17" customFormat="1" ht="5.0999999999999996" customHeight="1" x14ac:dyDescent="0.25">
      <c r="B90" s="26"/>
      <c r="C90" s="26"/>
      <c r="E90" s="20"/>
      <c r="F90" s="21"/>
      <c r="G90" s="21"/>
    </row>
    <row r="91" spans="2:7" s="17" customFormat="1" ht="12.75" x14ac:dyDescent="0.25">
      <c r="B91" s="26"/>
      <c r="C91" s="26"/>
      <c r="E91" s="20" t="s">
        <v>117</v>
      </c>
      <c r="F91" s="21">
        <v>2474985</v>
      </c>
      <c r="G91" s="21">
        <v>2471570</v>
      </c>
    </row>
    <row r="92" spans="2:7" s="17" customFormat="1" ht="5.0999999999999996" customHeight="1" x14ac:dyDescent="0.25">
      <c r="B92" s="26"/>
      <c r="C92" s="26"/>
      <c r="E92" s="20"/>
      <c r="F92" s="21"/>
      <c r="G92" s="21"/>
    </row>
    <row r="93" spans="2:7" s="17" customFormat="1" ht="12.75" x14ac:dyDescent="0.25">
      <c r="B93" s="26"/>
      <c r="C93" s="26"/>
      <c r="E93" s="20" t="s">
        <v>118</v>
      </c>
      <c r="F93" s="21">
        <v>17885</v>
      </c>
      <c r="G93" s="21">
        <v>17885</v>
      </c>
    </row>
    <row r="94" spans="2:7" s="17" customFormat="1" ht="5.0999999999999996" customHeight="1" x14ac:dyDescent="0.25">
      <c r="B94" s="26"/>
      <c r="C94" s="26"/>
      <c r="F94" s="26"/>
      <c r="G94" s="26"/>
    </row>
    <row r="95" spans="2:7" s="17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 x14ac:dyDescent="0.25">
      <c r="B96" s="26"/>
      <c r="C96" s="26"/>
      <c r="F96" s="26"/>
      <c r="G96" s="26"/>
    </row>
    <row r="97" spans="1:8" s="17" customFormat="1" ht="12.75" x14ac:dyDescent="0.25">
      <c r="B97" s="26"/>
      <c r="C97" s="26"/>
      <c r="E97" s="20" t="s">
        <v>120</v>
      </c>
      <c r="F97" s="21">
        <v>0</v>
      </c>
      <c r="G97" s="21">
        <v>0</v>
      </c>
    </row>
    <row r="98" spans="1:8" s="17" customFormat="1" ht="5.0999999999999996" customHeight="1" x14ac:dyDescent="0.25">
      <c r="B98" s="26"/>
      <c r="C98" s="26"/>
      <c r="E98" s="20"/>
      <c r="F98" s="21"/>
      <c r="G98" s="21"/>
    </row>
    <row r="99" spans="1:8" s="17" customFormat="1" ht="12.75" x14ac:dyDescent="0.25">
      <c r="B99" s="26"/>
      <c r="C99" s="26"/>
      <c r="E99" s="20" t="s">
        <v>121</v>
      </c>
      <c r="F99" s="21">
        <v>0</v>
      </c>
      <c r="G99" s="21">
        <v>0</v>
      </c>
    </row>
    <row r="100" spans="1:8" s="17" customFormat="1" ht="12.75" x14ac:dyDescent="0.25">
      <c r="B100" s="26"/>
      <c r="C100" s="26"/>
      <c r="F100" s="26"/>
      <c r="G100" s="26"/>
    </row>
    <row r="101" spans="1:8" s="17" customFormat="1" ht="12.75" x14ac:dyDescent="0.25">
      <c r="B101" s="26"/>
      <c r="C101" s="26"/>
      <c r="E101" s="20" t="s">
        <v>122</v>
      </c>
      <c r="F101" s="21">
        <f>SUM(F75+F83+F95)</f>
        <v>41315484005</v>
      </c>
      <c r="G101" s="21">
        <f>SUM(G75+G83+G95)</f>
        <v>35839263496</v>
      </c>
    </row>
    <row r="102" spans="1:8" s="17" customFormat="1" ht="13.5" thickBot="1" x14ac:dyDescent="0.3">
      <c r="B102" s="26"/>
      <c r="C102" s="26"/>
      <c r="E102" s="20"/>
      <c r="F102" s="29"/>
      <c r="G102" s="29"/>
    </row>
    <row r="103" spans="1:8" s="17" customFormat="1" ht="3" customHeight="1" x14ac:dyDescent="0.25">
      <c r="A103" s="36"/>
      <c r="B103" s="37"/>
      <c r="C103" s="37"/>
      <c r="D103" s="36"/>
      <c r="E103" s="38"/>
      <c r="F103" s="39"/>
      <c r="G103" s="39"/>
    </row>
    <row r="104" spans="1:8" s="17" customFormat="1" ht="12.75" x14ac:dyDescent="0.25">
      <c r="A104" s="40" t="s">
        <v>123</v>
      </c>
      <c r="B104" s="41">
        <f>SUM(B71+B49)</f>
        <v>52392031522</v>
      </c>
      <c r="C104" s="41">
        <f>SUM(C71+C49)</f>
        <v>47918811414</v>
      </c>
      <c r="D104" s="42"/>
      <c r="E104" s="40" t="s">
        <v>124</v>
      </c>
      <c r="F104" s="41">
        <f>SUM(F101+F71)</f>
        <v>52392031522</v>
      </c>
      <c r="G104" s="41">
        <f>SUM(G101+G71)</f>
        <v>47918811414</v>
      </c>
    </row>
    <row r="105" spans="1:8" s="3" customFormat="1" ht="15" customHeight="1" x14ac:dyDescent="0.2">
      <c r="A105" s="43" t="s">
        <v>125</v>
      </c>
      <c r="B105" s="13"/>
      <c r="C105" s="13"/>
      <c r="E105" s="12"/>
      <c r="F105" s="13"/>
      <c r="G105" s="13"/>
    </row>
    <row r="106" spans="1:8" s="3" customFormat="1" ht="15" customHeight="1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s="3" customFormat="1" ht="12.75" x14ac:dyDescent="0.2">
      <c r="B109" s="13"/>
      <c r="C109" s="13"/>
      <c r="F109" s="13"/>
      <c r="G109" s="13"/>
    </row>
    <row r="110" spans="1:8" x14ac:dyDescent="0.25">
      <c r="H110" s="3"/>
    </row>
    <row r="111" spans="1:8" x14ac:dyDescent="0.25">
      <c r="H111" s="3"/>
    </row>
    <row r="112" spans="1:8" x14ac:dyDescent="0.25">
      <c r="A112" s="44"/>
      <c r="B112" s="44"/>
      <c r="C112" s="44"/>
      <c r="E112" s="44"/>
      <c r="F112" s="44"/>
      <c r="G112" s="44"/>
      <c r="H112" s="3"/>
    </row>
    <row r="113" spans="1:8" x14ac:dyDescent="0.25">
      <c r="A113" s="44"/>
      <c r="B113" s="44"/>
      <c r="C113" s="44"/>
      <c r="E113" s="44"/>
      <c r="F113" s="44"/>
      <c r="G113" s="44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45"/>
      <c r="B117" s="45"/>
      <c r="C117" s="45"/>
      <c r="D117" s="45"/>
      <c r="E117" s="45"/>
      <c r="F117" s="45"/>
      <c r="G117" s="45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  <row r="123" spans="1:8" x14ac:dyDescent="0.25">
      <c r="H123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2023-08-17T17:31:49Z</dcterms:created>
  <dcterms:modified xsi:type="dcterms:W3CDTF">2023-08-17T17:31:49Z</dcterms:modified>
</cp:coreProperties>
</file>