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650B57B2-7939-4AF5-8910-939A3D43F00A}" xr6:coauthVersionLast="40" xr6:coauthVersionMax="40" xr10:uidLastSave="{00000000-0000-0000-0000-000000000000}"/>
  <bookViews>
    <workbookView xWindow="0" yWindow="0" windowWidth="25200" windowHeight="11775" xr2:uid="{0B8F17EF-A736-4925-B8F2-6099FD118FA3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G44" i="1" s="1"/>
  <c r="F45" i="1"/>
  <c r="F44" i="1" s="1"/>
  <c r="C44" i="1"/>
  <c r="C43" i="1" s="1"/>
  <c r="B44" i="1"/>
  <c r="B43" i="1" s="1"/>
  <c r="G42" i="1"/>
  <c r="G40" i="1" s="1"/>
  <c r="F42" i="1"/>
  <c r="F40" i="1" s="1"/>
  <c r="G41" i="1"/>
  <c r="F41" i="1"/>
  <c r="C41" i="1"/>
  <c r="B41" i="1"/>
  <c r="C40" i="1"/>
  <c r="B40" i="1"/>
  <c r="G39" i="1"/>
  <c r="F39" i="1"/>
  <c r="C39" i="1"/>
  <c r="B39" i="1"/>
  <c r="G38" i="1"/>
  <c r="F38" i="1"/>
  <c r="G37" i="1"/>
  <c r="F37" i="1"/>
  <c r="G36" i="1"/>
  <c r="F36" i="1"/>
  <c r="C36" i="1"/>
  <c r="C33" i="1" s="1"/>
  <c r="B36" i="1"/>
  <c r="B33" i="1" s="1"/>
  <c r="G35" i="1"/>
  <c r="F35" i="1"/>
  <c r="G34" i="1"/>
  <c r="G33" i="1" s="1"/>
  <c r="F34" i="1"/>
  <c r="C34" i="1"/>
  <c r="B34" i="1"/>
  <c r="F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C27" i="1" s="1"/>
  <c r="B28" i="1"/>
  <c r="G27" i="1"/>
  <c r="F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F11" i="1" s="1"/>
  <c r="C14" i="1"/>
  <c r="B14" i="1"/>
  <c r="G13" i="1"/>
  <c r="F13" i="1"/>
  <c r="C13" i="1"/>
  <c r="B13" i="1"/>
  <c r="G12" i="1"/>
  <c r="F12" i="1"/>
  <c r="C12" i="1"/>
  <c r="B12" i="1"/>
  <c r="C11" i="1"/>
  <c r="B11" i="1"/>
  <c r="B49" i="1" s="1"/>
  <c r="F49" i="1" l="1"/>
  <c r="F71" i="1" s="1"/>
  <c r="F104" i="1" s="1"/>
  <c r="C49" i="1"/>
  <c r="C104" i="1" s="1"/>
  <c r="G49" i="1"/>
  <c r="B104" i="1"/>
  <c r="G71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<sst xmlns="http://schemas.openxmlformats.org/spreadsheetml/2006/main" count="129" uniqueCount="126">
  <si>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</si>
  <si>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</si>
  <si>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</si>
  <si>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2022 Y AL 30 DE JUNIO DE 2023</t>
  </si>
  <si>
    <t>( Cifras en Pesos )</t>
  </si>
  <si>
    <t>CONCEPTO</t>
  </si>
  <si>
    <t>30 DE JUNIO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</si>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</sst>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01146916-7068-4503-8DE5-AB5A94E5D30A}"/>
    <cellStyle name="Normal 17" xfId="3" xr:uid="{4208257E-CC7A-410E-9879-49A22C27E260}"/>
    <cellStyle name="Normal 2 2" xfId="2" xr:uid="{688B3EC0-B3D5-4E6E-A7FD-B23C4B103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FDBD1A5-B5D5-499D-A7DB-EAA9E56AAD5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A6AFC338-C4C2-4AD6-AA62-86DEBF338E59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3)%20-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12">
          <cell r="B12">
            <v>35093</v>
          </cell>
          <cell r="C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F13">
            <v>50973960</v>
          </cell>
          <cell r="G13">
            <v>61672974</v>
          </cell>
        </row>
        <row r="14">
          <cell r="B14">
            <v>5398019</v>
          </cell>
          <cell r="C14">
            <v>10676757</v>
          </cell>
          <cell r="F14">
            <v>0</v>
          </cell>
          <cell r="G14">
            <v>0</v>
          </cell>
        </row>
        <row r="15">
          <cell r="B15">
            <v>426257101</v>
          </cell>
          <cell r="C15">
            <v>333540108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7">
          <cell r="B17">
            <v>9402</v>
          </cell>
          <cell r="C17">
            <v>9402</v>
          </cell>
          <cell r="F17">
            <v>60964887</v>
          </cell>
          <cell r="G17">
            <v>9484879</v>
          </cell>
        </row>
        <row r="18">
          <cell r="B18">
            <v>0</v>
          </cell>
          <cell r="C18">
            <v>0</v>
          </cell>
          <cell r="F18">
            <v>69658597</v>
          </cell>
          <cell r="G18">
            <v>780845455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65445108</v>
          </cell>
          <cell r="C21">
            <v>69067285</v>
          </cell>
        </row>
        <row r="22">
          <cell r="B22">
            <v>80797</v>
          </cell>
          <cell r="C22">
            <v>3967</v>
          </cell>
          <cell r="F22">
            <v>0</v>
          </cell>
          <cell r="G22">
            <v>0</v>
          </cell>
        </row>
        <row r="23">
          <cell r="B23">
            <v>507595</v>
          </cell>
          <cell r="C23">
            <v>382648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13752256</v>
          </cell>
          <cell r="C26">
            <v>15235733</v>
          </cell>
        </row>
        <row r="27">
          <cell r="F27">
            <v>7616</v>
          </cell>
          <cell r="G27">
            <v>7616</v>
          </cell>
        </row>
        <row r="28">
          <cell r="B28">
            <v>32789</v>
          </cell>
          <cell r="C28">
            <v>30729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12196484</v>
          </cell>
          <cell r="C31">
            <v>5790779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1153429</v>
          </cell>
          <cell r="C34">
            <v>1153429</v>
          </cell>
          <cell r="F34">
            <v>171641</v>
          </cell>
          <cell r="G34">
            <v>171641</v>
          </cell>
        </row>
        <row r="36">
          <cell r="B36">
            <v>8820063</v>
          </cell>
          <cell r="C36">
            <v>7813807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B39">
            <v>-4042937</v>
          </cell>
          <cell r="C39">
            <v>-4042937</v>
          </cell>
          <cell r="F39">
            <v>0</v>
          </cell>
          <cell r="G39">
            <v>0</v>
          </cell>
        </row>
        <row r="40">
          <cell r="F40">
            <v>0</v>
          </cell>
          <cell r="G40">
            <v>0</v>
          </cell>
        </row>
        <row r="41">
          <cell r="B41">
            <v>624713</v>
          </cell>
          <cell r="C41">
            <v>624713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</row>
        <row r="47">
          <cell r="B47">
            <v>0</v>
          </cell>
          <cell r="C47">
            <v>0</v>
          </cell>
        </row>
        <row r="48">
          <cell r="F48">
            <v>6741263</v>
          </cell>
          <cell r="G48">
            <v>6712768</v>
          </cell>
        </row>
        <row r="51">
          <cell r="F51">
            <v>125705610</v>
          </cell>
          <cell r="G51">
            <v>125705610</v>
          </cell>
        </row>
        <row r="52">
          <cell r="B52">
            <v>34462826</v>
          </cell>
          <cell r="C52">
            <v>34419845</v>
          </cell>
        </row>
        <row r="53">
          <cell r="F53">
            <v>0</v>
          </cell>
          <cell r="G53">
            <v>369048</v>
          </cell>
        </row>
        <row r="56">
          <cell r="F56">
            <v>41726684</v>
          </cell>
          <cell r="G56">
            <v>48066668</v>
          </cell>
        </row>
        <row r="58">
          <cell r="B58">
            <v>1246985212</v>
          </cell>
          <cell r="C58">
            <v>2575567181</v>
          </cell>
        </row>
        <row r="59">
          <cell r="F59">
            <v>9679083</v>
          </cell>
          <cell r="G59">
            <v>9261804</v>
          </cell>
        </row>
        <row r="65">
          <cell r="B65">
            <v>226458156</v>
          </cell>
          <cell r="C65">
            <v>290651704</v>
          </cell>
        </row>
        <row r="66">
          <cell r="F66">
            <v>0</v>
          </cell>
          <cell r="G66">
            <v>0</v>
          </cell>
        </row>
        <row r="74">
          <cell r="B74">
            <v>30400</v>
          </cell>
          <cell r="C74">
            <v>30400</v>
          </cell>
        </row>
        <row r="78">
          <cell r="F78">
            <v>1500507948</v>
          </cell>
          <cell r="G78">
            <v>1500507948</v>
          </cell>
        </row>
        <row r="80">
          <cell r="B80">
            <v>-650624470</v>
          </cell>
          <cell r="C80">
            <v>-1054080848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13349528</v>
          </cell>
          <cell r="C85">
            <v>12560581</v>
          </cell>
        </row>
        <row r="86">
          <cell r="F86">
            <v>-224909801</v>
          </cell>
          <cell r="G86">
            <v>21339850</v>
          </cell>
        </row>
        <row r="88">
          <cell r="F88">
            <v>-252765389</v>
          </cell>
          <cell r="G88">
            <v>-277213432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978724</v>
          </cell>
          <cell r="C94">
            <v>945735</v>
          </cell>
          <cell r="F94">
            <v>6052001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B788-0B79-45BC-BB09-DA73CC16AD90}">
  <sheetPr>
    <tabColor theme="0" tint="-0.14999847407452621"/>
  </sheetPr>
  <dimension ref="A1:I118"/>
  <sheetViews>
    <sheetView showGridLines="0" tabSelected="1" topLeftCell="A79" zoomScale="80" zoomScaleNormal="80" workbookViewId="0">
      <selection activeCell="C8" sqref="C8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42.7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431699615</v>
      </c>
      <c r="C11" s="21">
        <f>SUM(C12:C18)</f>
        <v>344226267</v>
      </c>
      <c r="D11" s="22"/>
      <c r="E11" s="20" t="s">
        <v>13</v>
      </c>
      <c r="F11" s="21">
        <f>SUM(F12:F20)</f>
        <v>181597444</v>
      </c>
      <c r="G11" s="21">
        <f>SUM(G12:G20)</f>
        <v>852003308</v>
      </c>
    </row>
    <row r="12" spans="1:9" s="17" customFormat="1" ht="12.75" x14ac:dyDescent="0.25">
      <c r="A12" s="17" t="s">
        <v>14</v>
      </c>
      <c r="B12" s="23">
        <f>SUM('[1]ESF (cuentas)'!B12)</f>
        <v>35093</v>
      </c>
      <c r="C12" s="23">
        <f>SUM('[1]ESF (cuentas)'!C12)</f>
        <v>0</v>
      </c>
      <c r="D12" s="24"/>
      <c r="E12" s="17" t="s">
        <v>15</v>
      </c>
      <c r="F12" s="23">
        <f>SUM('[1]ESF (cuentas)'!F12)</f>
        <v>0</v>
      </c>
      <c r="G12" s="23">
        <f>SUM('[1]ESF (cuentas)'!G12)</f>
        <v>0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50973960</v>
      </c>
      <c r="G13" s="23">
        <f>SUM('[1]ESF (cuentas)'!G13)</f>
        <v>61672974</v>
      </c>
    </row>
    <row r="14" spans="1:9" s="17" customFormat="1" ht="12.75" x14ac:dyDescent="0.25">
      <c r="A14" s="17" t="s">
        <v>18</v>
      </c>
      <c r="B14" s="23">
        <f>SUM('[1]ESF (cuentas)'!B14)</f>
        <v>5398019</v>
      </c>
      <c r="C14" s="23">
        <f>SUM('[1]ESF (cuentas)'!C14)</f>
        <v>10676757</v>
      </c>
      <c r="D14" s="24"/>
      <c r="E14" s="17" t="s">
        <v>19</v>
      </c>
      <c r="F14" s="23">
        <f>SUM('[1]ESF (cuentas)'!F14)</f>
        <v>0</v>
      </c>
      <c r="G14" s="23">
        <f>SUM('[1]ESF (cuentas)'!G14)</f>
        <v>0</v>
      </c>
    </row>
    <row r="15" spans="1:9" s="17" customFormat="1" ht="12.75" x14ac:dyDescent="0.25">
      <c r="A15" s="17" t="s">
        <v>20</v>
      </c>
      <c r="B15" s="23">
        <f>SUM('[1]ESF (cuentas)'!B15)</f>
        <v>426257101</v>
      </c>
      <c r="C15" s="23">
        <f>SUM('[1]ESF (cuentas)'!C15)</f>
        <v>333540108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0</v>
      </c>
      <c r="C16" s="23">
        <f>SUM('[1]ESF (cuentas)'!C16)</f>
        <v>0</v>
      </c>
      <c r="D16" s="24"/>
      <c r="E16" s="17" t="s">
        <v>23</v>
      </c>
      <c r="F16" s="23">
        <f>SUM('[1]ESF (cuentas)'!F16)</f>
        <v>0</v>
      </c>
      <c r="G16" s="23">
        <f>SUM('[1]ESF (cuentas)'!G16)</f>
        <v>0</v>
      </c>
    </row>
    <row r="17" spans="1:7" s="17" customFormat="1" ht="25.5" x14ac:dyDescent="0.25">
      <c r="A17" s="17" t="s">
        <v>24</v>
      </c>
      <c r="B17" s="23">
        <f>SUM('[1]ESF (cuentas)'!B17)</f>
        <v>9402</v>
      </c>
      <c r="C17" s="23">
        <f>SUM('[1]ESF (cuentas)'!C17)</f>
        <v>9402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0</v>
      </c>
      <c r="C18" s="23">
        <f>SUM('[1]ESF (cuentas)'!C18)</f>
        <v>0</v>
      </c>
      <c r="D18" s="24"/>
      <c r="E18" s="17" t="s">
        <v>27</v>
      </c>
      <c r="F18" s="23">
        <f>SUM('[1]ESF (cuentas)'!F17)</f>
        <v>60964887</v>
      </c>
      <c r="G18" s="23">
        <f>SUM('[1]ESF (cuentas)'!G17)</f>
        <v>9484879</v>
      </c>
    </row>
    <row r="19" spans="1:7" s="17" customFormat="1" ht="12.75" x14ac:dyDescent="0.25">
      <c r="A19" s="20" t="s">
        <v>28</v>
      </c>
      <c r="B19" s="21">
        <f>SUM(B20:B26)</f>
        <v>79785756</v>
      </c>
      <c r="C19" s="21">
        <f>SUM(C20:C26)</f>
        <v>84689633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69658597</v>
      </c>
      <c r="G20" s="23">
        <f>SUM('[1]ESF (cuentas)'!G18)</f>
        <v>780845455</v>
      </c>
    </row>
    <row r="21" spans="1:7" s="17" customFormat="1" ht="12.75" x14ac:dyDescent="0.25">
      <c r="A21" s="17" t="s">
        <v>32</v>
      </c>
      <c r="B21" s="23">
        <f>SUM('[1]ESF (cuentas)'!B21)</f>
        <v>65445108</v>
      </c>
      <c r="C21" s="23">
        <f>SUM('[1]ESF (cuentas)'!C21)</f>
        <v>69067285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80797</v>
      </c>
      <c r="C22" s="23">
        <f>SUM('[1]ESF (cuentas)'!C22)</f>
        <v>3967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507595</v>
      </c>
      <c r="C23" s="23">
        <f>SUM('[1]ESF (cuentas)'!C23)</f>
        <v>382648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0</v>
      </c>
      <c r="C24" s="23">
        <f>SUM('[1]ESF (cuentas)'!C24)</f>
        <v>0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0</v>
      </c>
      <c r="C25" s="23">
        <f>SUM('[1]ESF (cuentas)'!C25)</f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13752256</v>
      </c>
      <c r="C26" s="23">
        <f>SUM('[1]ESF (cuentas)'!C26)</f>
        <v>15235733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12229273</v>
      </c>
      <c r="C27" s="21">
        <f>SUM(C28:C32)</f>
        <v>5821508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32789</v>
      </c>
      <c r="C28" s="23">
        <f>SUM('[1]ESF (cuentas)'!C28)</f>
        <v>30729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0</v>
      </c>
      <c r="C29" s="23">
        <f>SUM('[1]ESF (cuentas)'!C29)</f>
        <v>0</v>
      </c>
      <c r="D29" s="24"/>
      <c r="E29" s="20" t="s">
        <v>49</v>
      </c>
      <c r="F29" s="21">
        <f>SUM(F30:F32)</f>
        <v>7616</v>
      </c>
      <c r="G29" s="21">
        <f>SUM(G30:G32)</f>
        <v>7616</v>
      </c>
    </row>
    <row r="30" spans="1:7" s="17" customFormat="1" ht="25.5" x14ac:dyDescent="0.25">
      <c r="A30" s="17" t="s">
        <v>50</v>
      </c>
      <c r="B30" s="23">
        <f>SUM('[1]ESF (cuentas)'!B30)</f>
        <v>0</v>
      </c>
      <c r="C30" s="23">
        <f>SUM('[1]ESF (cuentas)'!C30)</f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12196484</v>
      </c>
      <c r="C31" s="23">
        <f>SUM('[1]ESF (cuentas)'!C31)</f>
        <v>5790779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7616</v>
      </c>
      <c r="G32" s="23">
        <f>SUM('[1]ESF (cuentas)'!G27)</f>
        <v>7616</v>
      </c>
    </row>
    <row r="33" spans="1:7" s="17" customFormat="1" ht="25.5" x14ac:dyDescent="0.25">
      <c r="A33" s="20" t="s">
        <v>56</v>
      </c>
      <c r="B33" s="21">
        <f>SUM(B34:B38)</f>
        <v>1153429</v>
      </c>
      <c r="C33" s="21">
        <f>SUM(C34:C38)</f>
        <v>1153429</v>
      </c>
      <c r="D33" s="24"/>
      <c r="E33" s="20" t="s">
        <v>57</v>
      </c>
      <c r="F33" s="21">
        <f>SUM(F34:F39)</f>
        <v>171641</v>
      </c>
      <c r="G33" s="21">
        <f>SUM(G34:G39)</f>
        <v>171641</v>
      </c>
    </row>
    <row r="34" spans="1:7" s="17" customFormat="1" ht="12.75" x14ac:dyDescent="0.25">
      <c r="A34" s="17" t="s">
        <v>58</v>
      </c>
      <c r="B34" s="23">
        <f>SUM('[1]ESF (cuentas)'!B33)</f>
        <v>0</v>
      </c>
      <c r="C34" s="23">
        <f>SUM('[1]ESF (cuentas)'!C33)</f>
        <v>0</v>
      </c>
      <c r="D34" s="24"/>
      <c r="E34" s="17" t="s">
        <v>59</v>
      </c>
      <c r="F34" s="23">
        <f>SUM('[1]ESF (cuentas)'!F29)</f>
        <v>0</v>
      </c>
      <c r="G34" s="23">
        <f>SUM('[1]ESF (cuentas)'!G29)</f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0</v>
      </c>
      <c r="G35" s="23">
        <f>SUM('[1]ESF (cuentas)'!G30)</f>
        <v>0</v>
      </c>
    </row>
    <row r="36" spans="1:7" s="17" customFormat="1" ht="12.75" x14ac:dyDescent="0.25">
      <c r="A36" s="17" t="s">
        <v>62</v>
      </c>
      <c r="B36" s="23">
        <f>SUM('[1]ESF (cuentas)'!B34)</f>
        <v>1153429</v>
      </c>
      <c r="C36" s="23">
        <f>SUM('[1]ESF (cuentas)'!C34)</f>
        <v>1153429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0</v>
      </c>
      <c r="G37" s="23">
        <f>SUM('[1]ESF (cuentas)'!G32)</f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(cuentas)'!B36)</f>
        <v>8820063</v>
      </c>
      <c r="C39" s="21">
        <f>SUM('[1]ESF (cuentas)'!C36)</f>
        <v>7813807</v>
      </c>
      <c r="D39" s="22"/>
      <c r="E39" s="17" t="s">
        <v>69</v>
      </c>
      <c r="F39" s="23">
        <f>SUM('[1]ESF (cuentas)'!F34)</f>
        <v>171641</v>
      </c>
      <c r="G39" s="23">
        <f>SUM('[1]ESF (cuentas)'!G34)</f>
        <v>171641</v>
      </c>
    </row>
    <row r="40" spans="1:7" s="17" customFormat="1" ht="12.75" x14ac:dyDescent="0.25">
      <c r="A40" s="20" t="s">
        <v>70</v>
      </c>
      <c r="B40" s="21">
        <f>SUM(B41:B42)</f>
        <v>-4042937</v>
      </c>
      <c r="C40" s="21">
        <f>SUM(C41:C42)</f>
        <v>-4042937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f>SUM('[1]ESF (cuentas)'!B39)</f>
        <v>-4042937</v>
      </c>
      <c r="C41" s="23">
        <f>SUM('[1]ESF (cuentas)'!C39)</f>
        <v>-4042937</v>
      </c>
      <c r="D41" s="22"/>
      <c r="E41" s="17" t="s">
        <v>73</v>
      </c>
      <c r="F41" s="23">
        <f>SUM('[1]ESF (cuentas)'!F36)</f>
        <v>0</v>
      </c>
      <c r="G41" s="23">
        <f>SUM('[1]ESF (cuentas)'!G36)</f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0</v>
      </c>
      <c r="G42" s="23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624713</v>
      </c>
      <c r="C43" s="21">
        <f>SUM(C44:C47)</f>
        <v>624713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f>SUM('[1]ESF (cuentas)'!B41)</f>
        <v>624713</v>
      </c>
      <c r="C44" s="23">
        <f>SUM('[1]ESF (cuentas)'!C41)</f>
        <v>624713</v>
      </c>
      <c r="E44" s="20" t="s">
        <v>79</v>
      </c>
      <c r="F44" s="21">
        <f>SUM(F45:F47)</f>
        <v>0</v>
      </c>
      <c r="G44" s="21">
        <f>SUM(G45:G47)</f>
        <v>0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0</v>
      </c>
      <c r="G45" s="23">
        <f>SUM('[1]ESF (cuentas)'!G39)</f>
        <v>0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f>SUM('[1]ESF (cuentas)'!B42)</f>
        <v>0</v>
      </c>
      <c r="C47" s="23">
        <f>SUM('[1]ESF (cuentas)'!C42)</f>
        <v>0</v>
      </c>
      <c r="D47" s="22"/>
      <c r="E47" s="17" t="s">
        <v>85</v>
      </c>
      <c r="F47" s="23">
        <f>SUM('[1]ESF (cuentas)'!F41)</f>
        <v>0</v>
      </c>
      <c r="G47" s="23">
        <f>SUM('[1]ESF (cuentas)'!G41)</f>
        <v>0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530269912</v>
      </c>
      <c r="C49" s="21">
        <f>SUM(C11+C19+C27+C33+C39+C40+C43)</f>
        <v>440286420</v>
      </c>
      <c r="D49" s="24"/>
      <c r="E49" s="20" t="s">
        <v>87</v>
      </c>
      <c r="F49" s="21">
        <f>SUM(F44+F40+F33+F29+F28+F25+F21+F11)</f>
        <v>181776701</v>
      </c>
      <c r="G49" s="21">
        <f>SUM(G44+G40+G33+G29+G28+G25+G21+G11)</f>
        <v>852182565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(cuentas)'!B47)</f>
        <v>0</v>
      </c>
      <c r="C53" s="21">
        <f>SUM('[1]ESF (cuentas)'!C47)</f>
        <v>0</v>
      </c>
      <c r="D53" s="24"/>
      <c r="E53" s="20" t="s">
        <v>91</v>
      </c>
      <c r="F53" s="21">
        <f>SUM('[1]ESF (cuentas)'!F48)</f>
        <v>6741263</v>
      </c>
      <c r="G53" s="21">
        <f>SUM('[1]ESF (cuentas)'!G48)</f>
        <v>6712768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(cuentas)'!B52)</f>
        <v>34462826</v>
      </c>
      <c r="C55" s="21">
        <f>SUM('[1]ESF (cuentas)'!C52)</f>
        <v>34419845</v>
      </c>
      <c r="D55" s="24"/>
      <c r="E55" s="20" t="s">
        <v>93</v>
      </c>
      <c r="F55" s="21">
        <f>SUM('[1]ESF (cuentas)'!F51)</f>
        <v>125705610</v>
      </c>
      <c r="G55" s="21">
        <f>SUM('[1]ESF (cuentas)'!G51)</f>
        <v>125705610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(cuentas)'!B58)</f>
        <v>1246985212</v>
      </c>
      <c r="C57" s="21">
        <f>SUM('[1]ESF (cuentas)'!C58)</f>
        <v>2575567181</v>
      </c>
      <c r="D57" s="24"/>
      <c r="E57" s="20" t="s">
        <v>95</v>
      </c>
      <c r="F57" s="21">
        <f>SUM('[1]ESF (cuentas)'!F53)</f>
        <v>0</v>
      </c>
      <c r="G57" s="21">
        <f>SUM('[1]ESF (cuentas)'!G53)</f>
        <v>369048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(cuentas)'!B65)</f>
        <v>226458156</v>
      </c>
      <c r="C59" s="21">
        <f>SUM('[1]ESF (cuentas)'!C65)</f>
        <v>290651704</v>
      </c>
      <c r="D59" s="24"/>
      <c r="E59" s="20" t="s">
        <v>97</v>
      </c>
      <c r="F59" s="21">
        <f>SUM('[1]ESF (cuentas)'!F56)</f>
        <v>41726684</v>
      </c>
      <c r="G59" s="21">
        <f>SUM('[1]ESF (cuentas)'!G56)</f>
        <v>48066668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(cuentas)'!B74)</f>
        <v>30400</v>
      </c>
      <c r="C61" s="21">
        <f>SUM('[1]ESF (cuentas)'!C74)</f>
        <v>30400</v>
      </c>
      <c r="D61" s="24"/>
      <c r="E61" s="20" t="s">
        <v>99</v>
      </c>
      <c r="F61" s="21">
        <f>SUM('[1]ESF (cuentas)'!F59)</f>
        <v>9679083</v>
      </c>
      <c r="G61" s="21">
        <f>SUM('[1]ESF (cuentas)'!G59)</f>
        <v>9261804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(cuentas)'!B80)</f>
        <v>-650624470</v>
      </c>
      <c r="C63" s="21">
        <f>SUM('[1]ESF (cuentas)'!C80)</f>
        <v>-1054080848</v>
      </c>
      <c r="D63" s="22"/>
      <c r="E63" s="20" t="s">
        <v>101</v>
      </c>
      <c r="F63" s="21">
        <f>SUM('[1]ESF (cuentas)'!F66)</f>
        <v>0</v>
      </c>
      <c r="G63" s="21">
        <f>SUM('[1]ESF (cuentas)'!G66)</f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(cuentas)'!B85)</f>
        <v>13349528</v>
      </c>
      <c r="C65" s="21">
        <f>SUM('[1]ESF (cuentas)'!C85)</f>
        <v>12560581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(cuentas)'!B92)</f>
        <v>0</v>
      </c>
      <c r="C67" s="29">
        <f>SUM('[1]ESF (cuentas)'!C92)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(cuentas)'!B94)</f>
        <v>978724</v>
      </c>
      <c r="C69" s="21">
        <f>SUM('[1]ESF (cuentas)'!C94)</f>
        <v>945735</v>
      </c>
      <c r="D69" s="24"/>
      <c r="E69" s="20" t="s">
        <v>105</v>
      </c>
      <c r="F69" s="21">
        <f>SUM(F63+F61+F59+F57+F55+F53)</f>
        <v>183852640</v>
      </c>
      <c r="G69" s="21">
        <f>SUM(G63+G61+G59+G57+G55+G53)</f>
        <v>190115898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871640376</v>
      </c>
      <c r="C71" s="21">
        <f>SUM(C69+C65+C63+C61+C59+C57+C55+C53+C67)</f>
        <v>1860094598</v>
      </c>
      <c r="D71" s="24"/>
      <c r="E71" s="20" t="s">
        <v>107</v>
      </c>
      <c r="F71" s="21">
        <f>SUM(F69+F49)</f>
        <v>365629341</v>
      </c>
      <c r="G71" s="21">
        <f>SUM(G69+G49)</f>
        <v>1042298463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1507904136</v>
      </c>
      <c r="G75" s="35">
        <f>SUM(G77+G79+G81)</f>
        <v>1507904136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(cuentas)'!F78)</f>
        <v>1500507948</v>
      </c>
      <c r="G77" s="21">
        <f>SUM('[1]ESF (cuentas)'!G78)</f>
        <v>1500507948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(cuentas)'!F80)</f>
        <v>7396188</v>
      </c>
      <c r="G79" s="21">
        <f>SUM('[1]ESF (cuentas)'!G80)</f>
        <v>7396188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(cuentas)'!F82)</f>
        <v>0</v>
      </c>
      <c r="G81" s="21">
        <f>SUM('[1]ESF (cuentas)'!G82)</f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-471623189</v>
      </c>
      <c r="G83" s="35">
        <f>SUM(G85+G87+G89+G91+G93)</f>
        <v>-249821581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(cuentas)'!F86)</f>
        <v>-224909801</v>
      </c>
      <c r="G85" s="21">
        <f>SUM('[1]ESF (cuentas)'!G86)</f>
        <v>21339850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(cuentas)'!F88)</f>
        <v>-252765389</v>
      </c>
      <c r="G87" s="21">
        <f>SUM('[1]ESF (cuentas)'!G88)</f>
        <v>-277213432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(cuentas)'!F90)</f>
        <v>0</v>
      </c>
      <c r="G89" s="21">
        <f>SUM('[1]ESF (cuentas)'!G90)</f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(cuentas)'!F94)</f>
        <v>6052001</v>
      </c>
      <c r="G91" s="21">
        <f>SUM('[1]ESF (cuentas)'!G94)</f>
        <v>6052001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(cuentas)'!F97)</f>
        <v>0</v>
      </c>
      <c r="G93" s="21">
        <f>SUM('[1]ESF (cuentas)'!G97)</f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(cuentas)'!F101)</f>
        <v>0</v>
      </c>
      <c r="G97" s="21">
        <f>SUM('[1]ESF (cuentas)'!G101)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(cuentas)'!F103)</f>
        <v>0</v>
      </c>
      <c r="G99" s="21">
        <f>SUM('[1]ESF (cuentas)'!G103)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1036280947</v>
      </c>
      <c r="G101" s="21">
        <f>SUM(G75+G83+G95)</f>
        <v>1258082555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1401910288</v>
      </c>
      <c r="C104" s="41">
        <f>SUM(C71+C49)</f>
        <v>2300381018</v>
      </c>
      <c r="D104" s="42"/>
      <c r="E104" s="40" t="s">
        <v>124</v>
      </c>
      <c r="F104" s="41">
        <f>SUM(F101+F71)</f>
        <v>1401910288</v>
      </c>
      <c r="G104" s="41">
        <f>SUM(G101+G71)</f>
        <v>2300381018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A108" s="44"/>
      <c r="B108" s="44"/>
      <c r="C108" s="44"/>
      <c r="E108" s="44"/>
      <c r="F108" s="44"/>
      <c r="G108" s="44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ht="16.5" x14ac:dyDescent="0.25">
      <c r="A112" s="45"/>
      <c r="B112" s="45"/>
      <c r="C112" s="45"/>
      <c r="D112" s="45"/>
      <c r="E112" s="45"/>
      <c r="F112" s="45"/>
      <c r="G112" s="45"/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</sheetData>
  <mergeCells count="8">
    <mergeCell ref="A112:G112"/>
    <mergeCell ref="A2:G2"/>
    <mergeCell ref="A3:G3"/>
    <mergeCell ref="A4:G4"/>
    <mergeCell ref="A5:G5"/>
    <mergeCell ref="A6:G6"/>
    <mergeCell ref="A108:C108"/>
    <mergeCell ref="E108:G10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2023-08-14T21:04:16Z</dcterms:created>
  <dcterms:modified xsi:type="dcterms:W3CDTF">2023-08-14T21:04:16Z</dcterms:modified>
</cp:coreProperties>
</file>