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0194DBC0-E54C-46E9-8FF1-53D792F27F69}" xr6:coauthVersionLast="40" xr6:coauthVersionMax="40" xr10:uidLastSave="{00000000-0000-0000-0000-000000000000}"/>
  <bookViews>
    <workbookView xWindow="0" yWindow="0" windowWidth="25200" windowHeight="11175" xr2:uid="{71D79EA6-C186-4A12-AE6C-DA7CDD7836BD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F101" i="1" s="1"/>
  <c r="G75" i="1"/>
  <c r="G101" i="1" s="1"/>
  <c r="F75" i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B49" i="1" s="1"/>
  <c r="G25" i="1"/>
  <c r="F25" i="1"/>
  <c r="G21" i="1"/>
  <c r="F21" i="1"/>
  <c r="C19" i="1"/>
  <c r="B19" i="1"/>
  <c r="G11" i="1"/>
  <c r="F11" i="1"/>
  <c r="C11" i="1"/>
  <c r="C49" i="1" s="1"/>
  <c r="B11" i="1"/>
  <c r="B103" i="1" l="1"/>
  <c r="F103" i="1"/>
  <c r="C103" i="1"/>
  <c r="F71" i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<sst xmlns="http://schemas.openxmlformats.org/spreadsheetml/2006/main" count="129" uniqueCount="126">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</sst>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D69163FD-5372-480F-9505-3E1209990CA7}"/>
    <cellStyle name="Normal 17" xfId="3" xr:uid="{6EA9F1B9-D9BE-4430-B218-260D1B289B7D}"/>
    <cellStyle name="Normal 2 2" xfId="2" xr:uid="{0B31429D-FEEE-4537-9D32-D90AB9EA9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91D748-7F7E-4757-B228-850E520425A6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879B4E5-C26A-408D-A3A8-FC2A90384119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D05B-6BD4-45CE-82D4-018EEC1901B1}">
  <sheetPr>
    <tabColor theme="0" tint="-0.14999847407452621"/>
    <pageSetUpPr fitToPage="1"/>
  </sheetPr>
  <dimension ref="A1:I121"/>
  <sheetViews>
    <sheetView showGridLines="0" tabSelected="1" topLeftCell="A58" zoomScale="90" zoomScaleNormal="90" workbookViewId="0">
      <selection sqref="A1:L66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8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12561838571</v>
      </c>
      <c r="C11" s="21">
        <f>SUM(C12:C18)</f>
        <v>11276108287</v>
      </c>
      <c r="D11" s="22"/>
      <c r="E11" s="20" t="s">
        <v>13</v>
      </c>
      <c r="F11" s="21">
        <f>SUM(F12:F20)</f>
        <v>1334531821</v>
      </c>
      <c r="G11" s="21">
        <f>SUM(G12:G20)</f>
        <v>1172827835</v>
      </c>
    </row>
    <row r="12" spans="1:9" s="17" customFormat="1" ht="12.75" x14ac:dyDescent="0.25">
      <c r="A12" s="23" t="s">
        <v>14</v>
      </c>
      <c r="B12" s="24">
        <v>18068353</v>
      </c>
      <c r="C12" s="24">
        <v>2812482</v>
      </c>
      <c r="D12" s="25"/>
      <c r="E12" s="23" t="s">
        <v>15</v>
      </c>
      <c r="F12" s="24">
        <v>469096383</v>
      </c>
      <c r="G12" s="24">
        <v>238990913</v>
      </c>
    </row>
    <row r="13" spans="1:9" s="17" customFormat="1" ht="12.75" x14ac:dyDescent="0.25">
      <c r="A13" s="23" t="s">
        <v>16</v>
      </c>
      <c r="B13" s="24">
        <v>1991578023</v>
      </c>
      <c r="C13" s="24">
        <v>1624025695</v>
      </c>
      <c r="D13" s="25"/>
      <c r="E13" s="23" t="s">
        <v>17</v>
      </c>
      <c r="F13" s="24">
        <v>69859758</v>
      </c>
      <c r="G13" s="24">
        <v>240390763</v>
      </c>
    </row>
    <row r="14" spans="1:9" s="17" customFormat="1" ht="12.75" x14ac:dyDescent="0.25">
      <c r="A14" s="23" t="s">
        <v>18</v>
      </c>
      <c r="B14" s="24">
        <v>1883254359</v>
      </c>
      <c r="C14" s="24">
        <v>2096099878</v>
      </c>
      <c r="D14" s="25"/>
      <c r="E14" s="23" t="s">
        <v>19</v>
      </c>
      <c r="F14" s="24">
        <v>27571620</v>
      </c>
      <c r="G14" s="24">
        <v>363672265</v>
      </c>
    </row>
    <row r="15" spans="1:9" s="17" customFormat="1" ht="12.75" x14ac:dyDescent="0.25">
      <c r="A15" s="23" t="s">
        <v>20</v>
      </c>
      <c r="B15" s="24">
        <v>7975114897</v>
      </c>
      <c r="C15" s="24">
        <v>7548901321</v>
      </c>
      <c r="D15" s="25"/>
      <c r="E15" s="23" t="s">
        <v>21</v>
      </c>
      <c r="F15" s="24">
        <v>25406329</v>
      </c>
      <c r="G15" s="24">
        <v>1403459</v>
      </c>
    </row>
    <row r="16" spans="1:9" s="17" customFormat="1" ht="12.75" x14ac:dyDescent="0.25">
      <c r="A16" s="23" t="s">
        <v>22</v>
      </c>
      <c r="B16" s="24">
        <v>0</v>
      </c>
      <c r="C16" s="24">
        <v>0</v>
      </c>
      <c r="D16" s="25"/>
      <c r="E16" s="23" t="s">
        <v>23</v>
      </c>
      <c r="F16" s="24">
        <v>133790964</v>
      </c>
      <c r="G16" s="24">
        <v>73697128</v>
      </c>
    </row>
    <row r="17" spans="1:7" s="17" customFormat="1" ht="25.5" x14ac:dyDescent="0.25">
      <c r="A17" s="23" t="s">
        <v>24</v>
      </c>
      <c r="B17" s="24">
        <v>2910688</v>
      </c>
      <c r="C17" s="24">
        <v>2910688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v>690912251</v>
      </c>
      <c r="C18" s="24">
        <v>1358223</v>
      </c>
      <c r="D18" s="25"/>
      <c r="E18" s="23" t="s">
        <v>27</v>
      </c>
      <c r="F18" s="24">
        <v>263960247</v>
      </c>
      <c r="G18" s="24">
        <v>169134950</v>
      </c>
    </row>
    <row r="19" spans="1:7" s="17" customFormat="1" ht="12.75" x14ac:dyDescent="0.25">
      <c r="A19" s="20" t="s">
        <v>28</v>
      </c>
      <c r="B19" s="21">
        <f>SUM(B20:B26)</f>
        <v>1921627364</v>
      </c>
      <c r="C19" s="21">
        <f>SUM(C20:C26)</f>
        <v>35418510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v>0</v>
      </c>
      <c r="C20" s="24">
        <v>0</v>
      </c>
      <c r="D20" s="25"/>
      <c r="E20" s="23" t="s">
        <v>31</v>
      </c>
      <c r="F20" s="24">
        <v>344846520</v>
      </c>
      <c r="G20" s="24">
        <v>85538357</v>
      </c>
    </row>
    <row r="21" spans="1:7" s="17" customFormat="1" ht="12.75" x14ac:dyDescent="0.25">
      <c r="A21" s="23" t="s">
        <v>32</v>
      </c>
      <c r="B21" s="24">
        <v>39860686</v>
      </c>
      <c r="C21" s="24">
        <v>7073627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v>335143456</v>
      </c>
      <c r="C22" s="24">
        <v>28344883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v>1546623222</v>
      </c>
      <c r="C23" s="24">
        <v>0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v>0</v>
      </c>
      <c r="C24" s="24">
        <v>0</v>
      </c>
      <c r="D24" s="25"/>
      <c r="E24" s="23" t="s">
        <v>39</v>
      </c>
      <c r="F24" s="24">
        <v>0</v>
      </c>
      <c r="G24" s="24">
        <v>0</v>
      </c>
    </row>
    <row r="25" spans="1:7" s="17" customFormat="1" ht="12.75" x14ac:dyDescent="0.25">
      <c r="A25" s="23" t="s">
        <v>40</v>
      </c>
      <c r="B25" s="24">
        <v>0</v>
      </c>
      <c r="C25" s="24">
        <v>0</v>
      </c>
      <c r="D25" s="25"/>
      <c r="E25" s="20" t="s">
        <v>41</v>
      </c>
      <c r="F25" s="21">
        <f>SUM(F26:F27)</f>
        <v>259641270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v>0</v>
      </c>
      <c r="C26" s="24">
        <v>0</v>
      </c>
      <c r="D26" s="25"/>
      <c r="E26" s="23" t="s">
        <v>43</v>
      </c>
      <c r="F26" s="24">
        <v>259641270</v>
      </c>
      <c r="G26" s="24">
        <v>0</v>
      </c>
    </row>
    <row r="27" spans="1:7" s="17" customFormat="1" ht="12.75" x14ac:dyDescent="0.25">
      <c r="A27" s="20" t="s">
        <v>44</v>
      </c>
      <c r="B27" s="21">
        <f>SUM(B28:B32)</f>
        <v>320048912</v>
      </c>
      <c r="C27" s="21">
        <f>SUM(C28:C32)</f>
        <v>40122409</v>
      </c>
      <c r="D27" s="22"/>
      <c r="E27" s="23" t="s">
        <v>45</v>
      </c>
      <c r="F27" s="24">
        <v>0</v>
      </c>
      <c r="G27" s="24">
        <v>0</v>
      </c>
    </row>
    <row r="28" spans="1:7" s="17" customFormat="1" ht="25.5" x14ac:dyDescent="0.25">
      <c r="A28" s="23" t="s">
        <v>46</v>
      </c>
      <c r="B28" s="24">
        <v>0</v>
      </c>
      <c r="C28" s="24">
        <v>0</v>
      </c>
      <c r="D28" s="25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23" t="s">
        <v>48</v>
      </c>
      <c r="B29" s="24">
        <v>0</v>
      </c>
      <c r="C29" s="24"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v>0</v>
      </c>
      <c r="C30" s="24"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v>320048912</v>
      </c>
      <c r="C31" s="24">
        <v>40122409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v>0</v>
      </c>
      <c r="G32" s="24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5"/>
      <c r="E33" s="20" t="s">
        <v>57</v>
      </c>
      <c r="F33" s="21">
        <f>SUM(F34:F39)</f>
        <v>22559310</v>
      </c>
      <c r="G33" s="21">
        <f>SUM(G34:G39)</f>
        <v>12103117</v>
      </c>
    </row>
    <row r="34" spans="1:7" s="17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v>0</v>
      </c>
      <c r="G34" s="24"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v>7983736</v>
      </c>
      <c r="G35" s="24">
        <v>3609304</v>
      </c>
    </row>
    <row r="36" spans="1:7" s="17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v>0</v>
      </c>
      <c r="G36" s="24"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v>0</v>
      </c>
      <c r="G37" s="24">
        <v>0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v>14575574</v>
      </c>
      <c r="G38" s="24">
        <v>8493813</v>
      </c>
    </row>
    <row r="39" spans="1:7" s="17" customFormat="1" ht="12.75" x14ac:dyDescent="0.25">
      <c r="A39" s="20" t="s">
        <v>68</v>
      </c>
      <c r="B39" s="21">
        <v>79085041</v>
      </c>
      <c r="C39" s="21">
        <v>83467899</v>
      </c>
      <c r="D39" s="22"/>
      <c r="E39" s="23" t="s">
        <v>69</v>
      </c>
      <c r="F39" s="24">
        <v>0</v>
      </c>
      <c r="G39" s="24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11072106</v>
      </c>
      <c r="G40" s="21">
        <f>SUM(G41:G43)</f>
        <v>42791630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v>11072106</v>
      </c>
      <c r="G41" s="24">
        <v>42791630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v>0</v>
      </c>
      <c r="G42" s="24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45435662</v>
      </c>
      <c r="G44" s="21">
        <f>SUM(G45:G47)</f>
        <v>7854454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v>658837</v>
      </c>
      <c r="G45" s="24">
        <v>5359292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v>0</v>
      </c>
      <c r="G46" s="24">
        <v>0</v>
      </c>
    </row>
    <row r="47" spans="1:7" s="17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v>44776825</v>
      </c>
      <c r="G47" s="24">
        <v>2495162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14882599888</v>
      </c>
      <c r="C49" s="21">
        <f>SUM(C11+C19+C27+C33+C39+C40+C43)</f>
        <v>11435117105</v>
      </c>
      <c r="D49" s="25"/>
      <c r="E49" s="20" t="s">
        <v>87</v>
      </c>
      <c r="F49" s="21">
        <f>SUM(F44+F40+F33+F29+F28+F25+F21+F11)</f>
        <v>1673240169</v>
      </c>
      <c r="G49" s="21">
        <f>SUM(G44+G40+G33+G29+G28+G25+G21+G11)</f>
        <v>1235577036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v>977284985</v>
      </c>
      <c r="C53" s="21">
        <v>1024444228</v>
      </c>
      <c r="D53" s="25"/>
      <c r="E53" s="20" t="s">
        <v>91</v>
      </c>
      <c r="F53" s="21">
        <v>2012566298</v>
      </c>
      <c r="G53" s="21">
        <v>2035115222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v>5528712224</v>
      </c>
      <c r="C55" s="21">
        <v>5526465945</v>
      </c>
      <c r="D55" s="25"/>
      <c r="E55" s="20" t="s">
        <v>93</v>
      </c>
      <c r="F55" s="21">
        <v>124011</v>
      </c>
      <c r="G55" s="21">
        <v>124011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v>41500100910</v>
      </c>
      <c r="C57" s="21">
        <v>41364354000</v>
      </c>
      <c r="D57" s="25"/>
      <c r="E57" s="20" t="s">
        <v>95</v>
      </c>
      <c r="F57" s="21">
        <v>12688649408</v>
      </c>
      <c r="G57" s="21">
        <v>13022620822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v>2870141357</v>
      </c>
      <c r="C59" s="21">
        <v>2865007291</v>
      </c>
      <c r="D59" s="25"/>
      <c r="E59" s="20" t="s">
        <v>97</v>
      </c>
      <c r="F59" s="21">
        <v>1521123044</v>
      </c>
      <c r="G59" s="21">
        <v>1521531054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v>201883725</v>
      </c>
      <c r="C61" s="21">
        <v>94853516</v>
      </c>
      <c r="D61" s="25"/>
      <c r="E61" s="20" t="s">
        <v>99</v>
      </c>
      <c r="F61" s="21">
        <v>924376035</v>
      </c>
      <c r="G61" s="21">
        <v>922160868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v>-37726339</v>
      </c>
      <c r="C63" s="21">
        <v>-39287045</v>
      </c>
      <c r="D63" s="22"/>
      <c r="E63" s="20" t="s">
        <v>101</v>
      </c>
      <c r="F63" s="21">
        <v>29164242</v>
      </c>
      <c r="G63" s="21">
        <v>30024464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v>4257365313</v>
      </c>
      <c r="C65" s="21">
        <v>4229102673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v>0</v>
      </c>
      <c r="C67" s="31"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v>77613533</v>
      </c>
      <c r="C69" s="21">
        <v>77577450</v>
      </c>
      <c r="D69" s="25"/>
      <c r="E69" s="20" t="s">
        <v>105</v>
      </c>
      <c r="F69" s="21">
        <f>SUM(F63+F61+F59+F57+F55+F53)</f>
        <v>17176003038</v>
      </c>
      <c r="G69" s="21">
        <f>SUM(G63+G61+G59+G57+G55+G53)</f>
        <v>17531576441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55375375708</v>
      </c>
      <c r="C71" s="21">
        <f>SUM(C69+C65+C63+C61+C59+C57+C55+C53+C67)</f>
        <v>55142518058</v>
      </c>
      <c r="D71" s="25"/>
      <c r="E71" s="20" t="s">
        <v>107</v>
      </c>
      <c r="F71" s="21">
        <f>SUM(F69+F49)</f>
        <v>18849243207</v>
      </c>
      <c r="G71" s="21">
        <f>SUM(G69+G49)</f>
        <v>18767153477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-7752346675</v>
      </c>
      <c r="G75" s="39">
        <f>SUM(G77+G79+G81)</f>
        <v>-39241659449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v>12215282</v>
      </c>
      <c r="G79" s="21">
        <v>12215282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v>-7764561957</v>
      </c>
      <c r="G81" s="21">
        <v>-39253874731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59161079064</v>
      </c>
      <c r="G83" s="39">
        <f>SUM(G85+G87+G89+G91+G93)</f>
        <v>87052141135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v>12491259190</v>
      </c>
      <c r="G85" s="21">
        <v>46849214194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v>46390160244</v>
      </c>
      <c r="G87" s="21">
        <v>39923335311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v>282365067</v>
      </c>
      <c r="G89" s="21">
        <v>282297067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v>0</v>
      </c>
      <c r="G91" s="21">
        <v>0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v>-2705437</v>
      </c>
      <c r="G93" s="21">
        <v>-2705437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v>0</v>
      </c>
      <c r="G99" s="21"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51408732389</v>
      </c>
      <c r="G101" s="21">
        <f>SUM(G75+G83+G95)</f>
        <v>47810481686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70257975596</v>
      </c>
      <c r="C103" s="42">
        <f>SUM(C71+C49)</f>
        <v>66577635163</v>
      </c>
      <c r="D103" s="43"/>
      <c r="E103" s="41" t="s">
        <v>124</v>
      </c>
      <c r="F103" s="42">
        <f>SUM(F101+F71)</f>
        <v>70257975596</v>
      </c>
      <c r="G103" s="42">
        <f>SUM(G101+G71)</f>
        <v>66577635163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F108" s="45"/>
      <c r="G108" s="45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6"/>
      <c r="B111" s="46"/>
      <c r="C111" s="46"/>
      <c r="E111" s="46"/>
      <c r="F111" s="46"/>
      <c r="G111" s="46"/>
      <c r="H111" s="3"/>
    </row>
    <row r="112" spans="1:8" x14ac:dyDescent="0.25">
      <c r="A112" s="46"/>
      <c r="B112" s="46"/>
      <c r="C112" s="46"/>
      <c r="E112" s="46"/>
      <c r="F112" s="46"/>
      <c r="G112" s="46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7"/>
      <c r="B116" s="47"/>
      <c r="C116" s="47"/>
      <c r="D116" s="47"/>
      <c r="E116" s="47"/>
      <c r="F116" s="47"/>
      <c r="G116" s="47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2023-05-26T17:11:02Z</dcterms:created>
  <dcterms:modified xsi:type="dcterms:W3CDTF">2023-05-26T17:11:02Z</dcterms:modified>
</cp:coreProperties>
</file>