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ACA8BEF-D1F5-4CE8-841A-9E36C9BB46F9}" xr6:coauthVersionLast="47" xr6:coauthVersionMax="47" xr10:uidLastSave="{00000000-0000-0000-0000-000000000000}"/>
  <bookViews>
    <workbookView xWindow="-120" yWindow="-120" windowWidth="20730" windowHeight="11160" xr2:uid="{FA95F526-4D0E-4493-A0CD-7B7E5D31DADB}"/>
  </bookViews>
  <sheets>
    <sheet name="Poder Ejecutivo" sheetId="1" r:id="rId1"/>
  </sheets>
  <definedNames>
    <definedName name="_xlnm.Print_Titles" localSheetId="0">'Poder Ejecutivo'!$3:$9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O42" i="1" s="1"/>
  <c r="O41" i="1" s="1"/>
  <c r="O40" i="1" s="1"/>
  <c r="O39" i="1" s="1"/>
  <c r="N42" i="1"/>
  <c r="N41" i="1" s="1"/>
  <c r="N40" i="1" s="1"/>
  <c r="N39" i="1" s="1"/>
  <c r="M42" i="1"/>
  <c r="L42" i="1"/>
  <c r="L41" i="1" s="1"/>
  <c r="L40" i="1" s="1"/>
  <c r="L39" i="1" s="1"/>
  <c r="K42" i="1"/>
  <c r="K41" i="1" s="1"/>
  <c r="K40" i="1" s="1"/>
  <c r="K39" i="1" s="1"/>
  <c r="J42" i="1"/>
  <c r="I42" i="1"/>
  <c r="H42" i="1"/>
  <c r="H41" i="1" s="1"/>
  <c r="H40" i="1" s="1"/>
  <c r="H39" i="1" s="1"/>
  <c r="M41" i="1"/>
  <c r="M40" i="1" s="1"/>
  <c r="M39" i="1" s="1"/>
  <c r="J41" i="1"/>
  <c r="J40" i="1" s="1"/>
  <c r="J39" i="1" s="1"/>
  <c r="I41" i="1"/>
  <c r="I40" i="1"/>
  <c r="I39" i="1" s="1"/>
  <c r="O37" i="1"/>
  <c r="O36" i="1"/>
  <c r="O35" i="1"/>
  <c r="O34" i="1"/>
  <c r="O33" i="1"/>
  <c r="O32" i="1"/>
  <c r="O31" i="1"/>
  <c r="O30" i="1"/>
  <c r="O29" i="1"/>
  <c r="O28" i="1"/>
  <c r="O27" i="1"/>
  <c r="O26" i="1"/>
  <c r="O23" i="1" s="1"/>
  <c r="O22" i="1" s="1"/>
  <c r="O25" i="1"/>
  <c r="O24" i="1"/>
  <c r="N23" i="1"/>
  <c r="M23" i="1"/>
  <c r="L23" i="1"/>
  <c r="L22" i="1" s="1"/>
  <c r="K23" i="1"/>
  <c r="J23" i="1"/>
  <c r="J22" i="1" s="1"/>
  <c r="I23" i="1"/>
  <c r="I22" i="1" s="1"/>
  <c r="H23" i="1"/>
  <c r="N22" i="1"/>
  <c r="M22" i="1"/>
  <c r="K22" i="1"/>
  <c r="H22" i="1"/>
  <c r="O21" i="1"/>
  <c r="O20" i="1"/>
  <c r="O19" i="1"/>
  <c r="O18" i="1" s="1"/>
  <c r="O17" i="1" s="1"/>
  <c r="N18" i="1"/>
  <c r="M18" i="1"/>
  <c r="M17" i="1" s="1"/>
  <c r="M13" i="1" s="1"/>
  <c r="M12" i="1" s="1"/>
  <c r="M10" i="1" s="1"/>
  <c r="L18" i="1"/>
  <c r="K18" i="1"/>
  <c r="K17" i="1" s="1"/>
  <c r="J18" i="1"/>
  <c r="J17" i="1" s="1"/>
  <c r="I18" i="1"/>
  <c r="H18" i="1"/>
  <c r="N17" i="1"/>
  <c r="L17" i="1"/>
  <c r="I17" i="1"/>
  <c r="H17" i="1"/>
  <c r="O16" i="1"/>
  <c r="O15" i="1"/>
  <c r="O14" i="1" s="1"/>
  <c r="N15" i="1"/>
  <c r="M15" i="1"/>
  <c r="L15" i="1"/>
  <c r="L14" i="1" s="1"/>
  <c r="L13" i="1" s="1"/>
  <c r="L12" i="1" s="1"/>
  <c r="L10" i="1" s="1"/>
  <c r="K15" i="1"/>
  <c r="J15" i="1"/>
  <c r="J14" i="1" s="1"/>
  <c r="I15" i="1"/>
  <c r="I14" i="1" s="1"/>
  <c r="I13" i="1" s="1"/>
  <c r="I12" i="1" s="1"/>
  <c r="H15" i="1"/>
  <c r="N14" i="1"/>
  <c r="N13" i="1" s="1"/>
  <c r="N12" i="1" s="1"/>
  <c r="N10" i="1" s="1"/>
  <c r="M14" i="1"/>
  <c r="K14" i="1"/>
  <c r="K13" i="1" s="1"/>
  <c r="K12" i="1" s="1"/>
  <c r="K10" i="1" s="1"/>
  <c r="H14" i="1"/>
  <c r="H13" i="1" s="1"/>
  <c r="H12" i="1" s="1"/>
  <c r="H10" i="1" s="1"/>
  <c r="I10" i="1" l="1"/>
  <c r="O13" i="1"/>
  <c r="O12" i="1" s="1"/>
  <c r="O10" i="1" s="1"/>
  <c r="J13" i="1"/>
  <c r="J12" i="1" s="1"/>
  <c r="J10" i="1" s="1"/>
</calcChain>
</file>

<file path=xl/sharedStrings.xml><?xml version="1.0" encoding="utf-8"?>
<sst xmlns="http://schemas.openxmlformats.org/spreadsheetml/2006/main" count="79" uniqueCount="71">
  <si>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</si>
  <si>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</si>
  <si>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</si>
  <si>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31 DE MARZO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</si>
  <si>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</si>
  <si>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</si>
  <si>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</si>
  <si>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</si>
  <si>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B</t>
  </si>
  <si>
    <t>C</t>
  </si>
  <si>
    <t>D</t>
  </si>
  <si>
    <t>E</t>
  </si>
  <si>
    <t>F</t>
  </si>
  <si>
    <t>H</t>
  </si>
  <si>
    <t>S</t>
  </si>
  <si>
    <t>TOTAL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</si>
  <si>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</si>
  <si>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</si>
  <si>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</si>
  <si>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</si>
  <si>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</si>
  <si>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</si>
  <si>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</si>
  <si>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SECRETARÍA DE OBRA PÚBLICA Y COMUNICACIONES</t>
  </si>
  <si>
    <t>RECURSOS FEDERALES</t>
  </si>
  <si>
    <t>Ramo 28 Participaciones a Entidades Federativas y Municipios</t>
  </si>
  <si>
    <t>C0010</t>
  </si>
  <si>
    <t>Fondo General de Participaciones</t>
  </si>
  <si>
    <t>Paso a desnivel vehicular "Torre Chiapas" en la cabecera municipal (Construcción)</t>
  </si>
  <si>
    <t>Tuxtla Gutiérrez</t>
  </si>
  <si>
    <t>Ramo 33 Aportaciones Federales para Entidades Federativas y Municipios</t>
  </si>
  <si>
    <t>I0120</t>
  </si>
  <si>
    <t>FAFEF</t>
  </si>
  <si>
    <t>Plataforma y Hangar de Carga del Aeropuerto Ángel Albino Corzo (Construcción)</t>
  </si>
  <si>
    <t>Chiapa de Corzo</t>
  </si>
  <si>
    <t>Programa de Seguimiento y Control de Obras Públicas (Programa de Seguimiento de Obra Pública para el Fondo de Aportaciones para el Fortalecimiento de las Entidades Federativas (FAFEF)</t>
  </si>
  <si>
    <t>Cobertura Estatal</t>
  </si>
  <si>
    <t>Paso a desnivel vehicular "Torre Chiapas", en la cabecera municipal de Tuxtla Gutiérrez (Construcción)</t>
  </si>
  <si>
    <t>Ramo 48 Cultura</t>
  </si>
  <si>
    <t>U2810</t>
  </si>
  <si>
    <t>Programa Nacional de Reconstrucción</t>
  </si>
  <si>
    <t>Convento de San Francisco (Rehabilitación)</t>
  </si>
  <si>
    <t>Amatenango del Valle</t>
  </si>
  <si>
    <t>Casa Cural del Templo de San Vicente de Ferrer (Rehabilitación)</t>
  </si>
  <si>
    <t>Copainalá</t>
  </si>
  <si>
    <t>Convento de Nuestra Señora de la Asunción (Rehabilitación)</t>
  </si>
  <si>
    <t>Chapultenango</t>
  </si>
  <si>
    <t>Templo San Sebastián (Rehabilitación)</t>
  </si>
  <si>
    <t>Templo de Santo Domingo (Rehabilitación)</t>
  </si>
  <si>
    <t>Templo San Gabriel Arcángel (Rehabilitación)</t>
  </si>
  <si>
    <t>Templo de la Virgen de la Asunción (Rehabilitación)</t>
  </si>
  <si>
    <t>Ixtapa</t>
  </si>
  <si>
    <t>Hacienda Santa Barbara Bajucu (Rehabilitación)</t>
  </si>
  <si>
    <t>Las Margaritas</t>
  </si>
  <si>
    <t>Templo de San Jacinto de Polonia (Rehabilitación)</t>
  </si>
  <si>
    <t>Ocosingo</t>
  </si>
  <si>
    <t>Templo de la Caridad (Rehabilitación)</t>
  </si>
  <si>
    <t>San Cristóbal de las Casas</t>
  </si>
  <si>
    <t>Centro Cultural La Enseñanza (Rehabilitación)</t>
  </si>
  <si>
    <t>Templo de San Agustín (Rehabilitación)</t>
  </si>
  <si>
    <t>Tapalapa</t>
  </si>
  <si>
    <t>Museo de la Ciudad (Rehabilitación)</t>
  </si>
  <si>
    <t>Templo de la Virgen de la Natividad (Rehabilitación)</t>
  </si>
  <si>
    <t>Venustiano Carranza</t>
  </si>
  <si>
    <t>SECRETARÍA DE TURISMO</t>
  </si>
  <si>
    <t>Ramo 23 Provisiones Salariales y Económicas</t>
  </si>
  <si>
    <t>R1410</t>
  </si>
  <si>
    <t>Fideicomiso para la Infraestructura en los Estados.</t>
  </si>
  <si>
    <t>Colocación de señalización turística de las regiones Metropolitana, Istmo-Costa y Soconusco</t>
  </si>
  <si>
    <t xml:space="preserve">Cobertura Estatal 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</si>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</sst>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8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4" fontId="6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164" fontId="9" fillId="0" borderId="0" xfId="3" applyNumberFormat="1" applyFont="1" applyAlignment="1">
      <alignment horizontal="right" vertical="top"/>
    </xf>
    <xf numFmtId="1" fontId="9" fillId="0" borderId="0" xfId="3" applyNumberFormat="1" applyFont="1" applyAlignment="1">
      <alignment horizontal="right" vertical="top"/>
    </xf>
    <xf numFmtId="4" fontId="4" fillId="0" borderId="0" xfId="3" applyNumberFormat="1" applyFont="1" applyAlignment="1">
      <alignment horizontal="center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64" fontId="9" fillId="4" borderId="0" xfId="3" applyNumberFormat="1" applyFont="1" applyFill="1" applyAlignment="1">
      <alignment horizontal="right" vertical="center"/>
    </xf>
    <xf numFmtId="1" fontId="9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horizontal="center"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64" fontId="9" fillId="5" borderId="0" xfId="3" applyNumberFormat="1" applyFont="1" applyFill="1" applyAlignment="1">
      <alignment horizontal="right" vertical="top"/>
    </xf>
    <xf numFmtId="1" fontId="9" fillId="5" borderId="0" xfId="3" applyNumberFormat="1" applyFont="1" applyFill="1" applyAlignment="1">
      <alignment horizontal="right" vertical="top"/>
    </xf>
    <xf numFmtId="49" fontId="6" fillId="0" borderId="0" xfId="3" applyNumberFormat="1" applyFont="1" applyAlignment="1">
      <alignment horizontal="justify" vertical="top"/>
    </xf>
    <xf numFmtId="164" fontId="10" fillId="0" borderId="0" xfId="3" applyNumberFormat="1" applyFont="1" applyAlignment="1">
      <alignment horizontal="right" vertical="top"/>
    </xf>
    <xf numFmtId="1" fontId="10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justify" vertical="top" wrapText="1"/>
    </xf>
    <xf numFmtId="0" fontId="6" fillId="0" borderId="0" xfId="3" applyFont="1" applyAlignment="1">
      <alignment horizontal="justify" vertical="top"/>
    </xf>
    <xf numFmtId="1" fontId="9" fillId="0" borderId="0" xfId="3" applyNumberFormat="1" applyFont="1" applyAlignment="1">
      <alignment horizontal="center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49" fontId="11" fillId="0" borderId="11" xfId="3" applyNumberFormat="1" applyFont="1" applyBorder="1" applyAlignment="1">
      <alignment horizontal="left" vertical="top"/>
    </xf>
    <xf numFmtId="49" fontId="11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D06701DF-3046-4B1F-9E99-62979B531003}"/>
    <cellStyle name="Normal 4 2 2 2" xfId="2" xr:uid="{5BCDB395-32DC-4D36-83E4-9CA3A9223299}"/>
    <cellStyle name="Normal 6 2 2" xfId="3" xr:uid="{BF5D6290-CB65-4D6B-8587-C87B2E65C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D672-D15F-4431-800A-D6D62EECE771}">
  <dimension ref="A1:Q45"/>
  <sheetViews>
    <sheetView showGridLines="0" tabSelected="1" zoomScale="80" zoomScaleNormal="80" zoomScaleSheetLayoutView="100" workbookViewId="0">
      <selection activeCell="D15" sqref="D15:E15"/>
    </sheetView>
  </sheetViews>
  <sheetFormatPr baseColWidth="10" defaultRowHeight="12.75" x14ac:dyDescent="0.25"/>
  <cols>
    <col min="1" max="3" width="2" style="20" customWidth="1"/>
    <col min="4" max="4" width="6.7109375" style="20" customWidth="1"/>
    <col min="5" max="5" width="60.7109375" style="21" customWidth="1"/>
    <col min="6" max="6" width="2.7109375" style="22" customWidth="1"/>
    <col min="7" max="7" width="24.85546875" style="23" bestFit="1" customWidth="1"/>
    <col min="8" max="12" width="14" style="21" customWidth="1"/>
    <col min="13" max="13" width="14.140625" style="21" customWidth="1"/>
    <col min="14" max="15" width="14" style="21" customWidth="1"/>
    <col min="16" max="16" width="13" style="24" bestFit="1" customWidth="1"/>
    <col min="17" max="17" width="16.42578125" style="25" bestFit="1" customWidth="1"/>
    <col min="18" max="16384" width="11.42578125" style="21"/>
  </cols>
  <sheetData>
    <row r="1" spans="1:17" s="4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7" s="4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</row>
    <row r="3" spans="1:17" s="4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3"/>
    </row>
    <row r="4" spans="1:17" s="7" customFormat="1" ht="15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  <c r="Q4" s="6"/>
    </row>
    <row r="5" spans="1:17" s="7" customFormat="1" ht="15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  <c r="Q5" s="6"/>
    </row>
    <row r="6" spans="1:17" s="7" customFormat="1" ht="15.75" customHeight="1" x14ac:dyDescent="0.25">
      <c r="A6" s="8" t="s">
        <v>5</v>
      </c>
      <c r="B6" s="9"/>
      <c r="C6" s="9"/>
      <c r="D6" s="9"/>
      <c r="E6" s="9"/>
      <c r="F6" s="9" t="s">
        <v>6</v>
      </c>
      <c r="G6" s="9"/>
      <c r="H6" s="9" t="s">
        <v>7</v>
      </c>
      <c r="I6" s="9"/>
      <c r="J6" s="9"/>
      <c r="K6" s="9"/>
      <c r="L6" s="9"/>
      <c r="M6" s="9"/>
      <c r="N6" s="9"/>
      <c r="O6" s="10"/>
      <c r="P6" s="2"/>
      <c r="Q6" s="6"/>
    </row>
    <row r="7" spans="1:17" s="7" customFormat="1" ht="15.75" customHeight="1" x14ac:dyDescent="0.25">
      <c r="A7" s="11"/>
      <c r="B7" s="12"/>
      <c r="C7" s="12"/>
      <c r="D7" s="12"/>
      <c r="E7" s="12"/>
      <c r="F7" s="12"/>
      <c r="G7" s="12"/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14" t="s">
        <v>15</v>
      </c>
      <c r="P7" s="2"/>
      <c r="Q7" s="6"/>
    </row>
    <row r="8" spans="1:17" s="2" customFormat="1" ht="59.25" customHeight="1" x14ac:dyDescent="0.25">
      <c r="A8" s="15"/>
      <c r="B8" s="16"/>
      <c r="C8" s="16"/>
      <c r="D8" s="16"/>
      <c r="E8" s="16"/>
      <c r="F8" s="16"/>
      <c r="G8" s="16"/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7" t="s">
        <v>22</v>
      </c>
      <c r="O8" s="18"/>
      <c r="Q8" s="19"/>
    </row>
    <row r="9" spans="1:17" ht="3" customHeight="1" x14ac:dyDescent="0.25"/>
    <row r="10" spans="1:17" s="24" customFormat="1" ht="18" customHeight="1" x14ac:dyDescent="0.25">
      <c r="A10" s="26" t="s">
        <v>15</v>
      </c>
      <c r="B10" s="26"/>
      <c r="C10" s="26"/>
      <c r="D10" s="26"/>
      <c r="E10" s="26"/>
      <c r="H10" s="27">
        <f>SUM(H12,H39)</f>
        <v>9211590.2899999991</v>
      </c>
      <c r="I10" s="27">
        <f>SUM(I12,I39)</f>
        <v>13205128.92</v>
      </c>
      <c r="J10" s="28">
        <f t="shared" ref="J10:O10" si="0">SUM(J12,J39)</f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7">
        <f t="shared" si="0"/>
        <v>323256693.94</v>
      </c>
      <c r="O10" s="27">
        <f t="shared" si="0"/>
        <v>345673413.15000004</v>
      </c>
      <c r="Q10" s="29"/>
    </row>
    <row r="11" spans="1:17" s="24" customFormat="1" x14ac:dyDescent="0.25">
      <c r="A11" s="20"/>
      <c r="B11" s="20"/>
      <c r="C11" s="20"/>
      <c r="D11" s="20"/>
      <c r="E11" s="20"/>
      <c r="H11" s="27"/>
      <c r="I11" s="27"/>
      <c r="J11" s="27"/>
      <c r="K11" s="27"/>
      <c r="L11" s="27"/>
      <c r="M11" s="27"/>
      <c r="N11" s="27"/>
      <c r="O11" s="27"/>
      <c r="Q11" s="29"/>
    </row>
    <row r="12" spans="1:17" s="37" customFormat="1" ht="18" customHeight="1" x14ac:dyDescent="0.25">
      <c r="A12" s="30" t="s">
        <v>23</v>
      </c>
      <c r="B12" s="30"/>
      <c r="C12" s="30"/>
      <c r="D12" s="30"/>
      <c r="E12" s="30"/>
      <c r="F12" s="31"/>
      <c r="G12" s="32"/>
      <c r="H12" s="33">
        <f>SUM(H13)</f>
        <v>9211590.2899999991</v>
      </c>
      <c r="I12" s="33">
        <f t="shared" ref="I12:O12" si="1">SUM(I13)</f>
        <v>12602152.92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3">
        <f t="shared" si="1"/>
        <v>323256693.94</v>
      </c>
      <c r="O12" s="33">
        <f t="shared" si="1"/>
        <v>345070437.15000004</v>
      </c>
      <c r="P12" s="35"/>
      <c r="Q12" s="36"/>
    </row>
    <row r="13" spans="1:17" s="22" customFormat="1" ht="12.75" customHeight="1" x14ac:dyDescent="0.25">
      <c r="A13" s="38"/>
      <c r="B13" s="39" t="s">
        <v>24</v>
      </c>
      <c r="C13" s="39"/>
      <c r="D13" s="39"/>
      <c r="E13" s="39"/>
      <c r="G13" s="24"/>
      <c r="H13" s="27">
        <f>SUM(H14,H17,H22)</f>
        <v>9211590.2899999991</v>
      </c>
      <c r="I13" s="27">
        <f t="shared" ref="I13:O13" si="2">SUM(I14,I17,I22)</f>
        <v>12602152.92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7">
        <f t="shared" si="2"/>
        <v>323256693.94</v>
      </c>
      <c r="O13" s="27">
        <f t="shared" si="2"/>
        <v>345070437.15000004</v>
      </c>
      <c r="P13" s="24"/>
      <c r="Q13" s="40"/>
    </row>
    <row r="14" spans="1:17" s="22" customFormat="1" ht="12.75" customHeight="1" x14ac:dyDescent="0.25">
      <c r="A14" s="38"/>
      <c r="B14" s="41"/>
      <c r="C14" s="39" t="s">
        <v>25</v>
      </c>
      <c r="D14" s="39"/>
      <c r="E14" s="39"/>
      <c r="G14" s="24"/>
      <c r="H14" s="27">
        <f>SUM(H15)</f>
        <v>9211590.2899999991</v>
      </c>
      <c r="I14" s="28">
        <f t="shared" ref="I14:O15" si="3">SUM(I15)</f>
        <v>0</v>
      </c>
      <c r="J14" s="28">
        <f t="shared" si="3"/>
        <v>0</v>
      </c>
      <c r="K14" s="28">
        <f t="shared" si="3"/>
        <v>0</v>
      </c>
      <c r="L14" s="28">
        <f t="shared" si="3"/>
        <v>0</v>
      </c>
      <c r="M14" s="28">
        <f t="shared" si="3"/>
        <v>0</v>
      </c>
      <c r="N14" s="28">
        <f t="shared" si="3"/>
        <v>0</v>
      </c>
      <c r="O14" s="27">
        <f t="shared" si="3"/>
        <v>9211590.2899999991</v>
      </c>
      <c r="P14" s="24"/>
      <c r="Q14" s="40"/>
    </row>
    <row r="15" spans="1:17" s="22" customFormat="1" x14ac:dyDescent="0.25">
      <c r="A15" s="42"/>
      <c r="B15" s="42"/>
      <c r="C15" s="43"/>
      <c r="D15" s="44" t="s">
        <v>26</v>
      </c>
      <c r="E15" s="45" t="s">
        <v>27</v>
      </c>
      <c r="F15" s="43"/>
      <c r="G15" s="46"/>
      <c r="H15" s="47">
        <f>SUM(H16)</f>
        <v>9211590.2899999991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3"/>
        <v>0</v>
      </c>
      <c r="O15" s="47">
        <f t="shared" si="3"/>
        <v>9211590.2899999991</v>
      </c>
      <c r="P15" s="24"/>
      <c r="Q15" s="40"/>
    </row>
    <row r="16" spans="1:17" s="22" customFormat="1" ht="25.5" x14ac:dyDescent="0.25">
      <c r="A16" s="38"/>
      <c r="B16" s="41"/>
      <c r="C16" s="41"/>
      <c r="D16" s="41"/>
      <c r="E16" s="49" t="s">
        <v>28</v>
      </c>
      <c r="G16" s="23" t="s">
        <v>29</v>
      </c>
      <c r="H16" s="50">
        <v>9211590.2899999991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0">
        <f t="shared" ref="O16" si="4">SUM(H16:N16)</f>
        <v>9211590.2899999991</v>
      </c>
      <c r="P16" s="24"/>
      <c r="Q16" s="40"/>
    </row>
    <row r="17" spans="1:17" s="22" customFormat="1" ht="27" customHeight="1" x14ac:dyDescent="0.25">
      <c r="A17" s="41"/>
      <c r="B17" s="41"/>
      <c r="C17" s="52" t="s">
        <v>30</v>
      </c>
      <c r="D17" s="52"/>
      <c r="E17" s="52"/>
      <c r="G17" s="24"/>
      <c r="H17" s="28">
        <f>SUM(H18)</f>
        <v>0</v>
      </c>
      <c r="I17" s="28">
        <f t="shared" ref="I17:O17" si="5">SUM(I18)</f>
        <v>0</v>
      </c>
      <c r="J17" s="28">
        <f t="shared" si="5"/>
        <v>0</v>
      </c>
      <c r="K17" s="28">
        <f t="shared" si="5"/>
        <v>0</v>
      </c>
      <c r="L17" s="28">
        <f t="shared" si="5"/>
        <v>0</v>
      </c>
      <c r="M17" s="28">
        <f t="shared" si="5"/>
        <v>0</v>
      </c>
      <c r="N17" s="27">
        <f t="shared" si="5"/>
        <v>323256693.94</v>
      </c>
      <c r="O17" s="27">
        <f t="shared" si="5"/>
        <v>323256693.94</v>
      </c>
      <c r="P17" s="24"/>
      <c r="Q17" s="40"/>
    </row>
    <row r="18" spans="1:17" s="22" customFormat="1" x14ac:dyDescent="0.25">
      <c r="A18" s="42"/>
      <c r="B18" s="42"/>
      <c r="C18" s="43"/>
      <c r="D18" s="44" t="s">
        <v>31</v>
      </c>
      <c r="E18" s="45" t="s">
        <v>32</v>
      </c>
      <c r="F18" s="43"/>
      <c r="G18" s="46"/>
      <c r="H18" s="48">
        <f t="shared" ref="H18:O18" si="6">SUM(H19:H21)</f>
        <v>0</v>
      </c>
      <c r="I18" s="48">
        <f t="shared" si="6"/>
        <v>0</v>
      </c>
      <c r="J18" s="48">
        <f t="shared" si="6"/>
        <v>0</v>
      </c>
      <c r="K18" s="48">
        <f t="shared" si="6"/>
        <v>0</v>
      </c>
      <c r="L18" s="48">
        <f t="shared" si="6"/>
        <v>0</v>
      </c>
      <c r="M18" s="48">
        <f t="shared" si="6"/>
        <v>0</v>
      </c>
      <c r="N18" s="47">
        <f t="shared" si="6"/>
        <v>323256693.94</v>
      </c>
      <c r="O18" s="47">
        <f t="shared" si="6"/>
        <v>323256693.94</v>
      </c>
      <c r="P18" s="24"/>
      <c r="Q18" s="40"/>
    </row>
    <row r="19" spans="1:17" ht="27" customHeight="1" x14ac:dyDescent="0.25">
      <c r="E19" s="53" t="s">
        <v>33</v>
      </c>
      <c r="G19" s="23" t="s">
        <v>34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0">
        <v>33217834.16</v>
      </c>
      <c r="O19" s="50">
        <f t="shared" ref="O19:O21" si="7">SUM(H19:N19)</f>
        <v>33217834.16</v>
      </c>
    </row>
    <row r="20" spans="1:17" ht="42" customHeight="1" x14ac:dyDescent="0.25">
      <c r="E20" s="53" t="s">
        <v>35</v>
      </c>
      <c r="G20" s="23" t="s">
        <v>36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0">
        <v>6191950.4100000001</v>
      </c>
      <c r="O20" s="50">
        <f t="shared" si="7"/>
        <v>6191950.4100000001</v>
      </c>
    </row>
    <row r="21" spans="1:17" ht="27" customHeight="1" x14ac:dyDescent="0.25">
      <c r="E21" s="53" t="s">
        <v>37</v>
      </c>
      <c r="G21" s="23" t="s">
        <v>29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0">
        <v>283846909.37</v>
      </c>
      <c r="O21" s="50">
        <f t="shared" si="7"/>
        <v>283846909.37</v>
      </c>
    </row>
    <row r="22" spans="1:17" ht="12.75" customHeight="1" x14ac:dyDescent="0.25">
      <c r="C22" s="52" t="s">
        <v>38</v>
      </c>
      <c r="D22" s="52"/>
      <c r="E22" s="52"/>
      <c r="H22" s="28">
        <f>SUM(H23)</f>
        <v>0</v>
      </c>
      <c r="I22" s="27">
        <f t="shared" ref="I22:O22" si="8">SUM(I23)</f>
        <v>12602152.92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8">
        <f t="shared" si="8"/>
        <v>0</v>
      </c>
      <c r="O22" s="27">
        <f t="shared" si="8"/>
        <v>12602152.92</v>
      </c>
    </row>
    <row r="23" spans="1:17" s="22" customFormat="1" x14ac:dyDescent="0.25">
      <c r="A23" s="42"/>
      <c r="B23" s="42"/>
      <c r="C23" s="43"/>
      <c r="D23" s="44" t="s">
        <v>39</v>
      </c>
      <c r="E23" s="45" t="s">
        <v>40</v>
      </c>
      <c r="F23" s="43"/>
      <c r="G23" s="46"/>
      <c r="H23" s="48">
        <f t="shared" ref="H23:O23" si="9">SUM(H24:H37)</f>
        <v>0</v>
      </c>
      <c r="I23" s="47">
        <f t="shared" si="9"/>
        <v>12602152.92</v>
      </c>
      <c r="J23" s="48">
        <f t="shared" si="9"/>
        <v>0</v>
      </c>
      <c r="K23" s="48">
        <f t="shared" si="9"/>
        <v>0</v>
      </c>
      <c r="L23" s="48">
        <f t="shared" si="9"/>
        <v>0</v>
      </c>
      <c r="M23" s="48">
        <f t="shared" si="9"/>
        <v>0</v>
      </c>
      <c r="N23" s="48">
        <f t="shared" si="9"/>
        <v>0</v>
      </c>
      <c r="O23" s="47">
        <f t="shared" si="9"/>
        <v>12602152.92</v>
      </c>
      <c r="P23" s="24"/>
      <c r="Q23" s="40"/>
    </row>
    <row r="24" spans="1:17" x14ac:dyDescent="0.25">
      <c r="E24" s="53" t="s">
        <v>41</v>
      </c>
      <c r="G24" s="23" t="s">
        <v>42</v>
      </c>
      <c r="H24" s="51">
        <v>0</v>
      </c>
      <c r="I24" s="50">
        <v>765000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0">
        <f t="shared" ref="O24:O37" si="10">SUM(H24:N24)</f>
        <v>765000</v>
      </c>
    </row>
    <row r="25" spans="1:17" x14ac:dyDescent="0.25">
      <c r="E25" s="53" t="s">
        <v>43</v>
      </c>
      <c r="G25" s="23" t="s">
        <v>44</v>
      </c>
      <c r="H25" s="51">
        <v>0</v>
      </c>
      <c r="I25" s="50">
        <v>675000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0">
        <f t="shared" si="10"/>
        <v>675000</v>
      </c>
    </row>
    <row r="26" spans="1:17" x14ac:dyDescent="0.25">
      <c r="E26" s="53" t="s">
        <v>45</v>
      </c>
      <c r="G26" s="23" t="s">
        <v>46</v>
      </c>
      <c r="H26" s="51">
        <v>0</v>
      </c>
      <c r="I26" s="50">
        <v>2146217.15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0">
        <f t="shared" si="10"/>
        <v>2146217.15</v>
      </c>
    </row>
    <row r="27" spans="1:17" x14ac:dyDescent="0.25">
      <c r="E27" s="53" t="s">
        <v>47</v>
      </c>
      <c r="G27" s="23" t="s">
        <v>34</v>
      </c>
      <c r="H27" s="51">
        <v>0</v>
      </c>
      <c r="I27" s="50">
        <v>725000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0">
        <f t="shared" si="10"/>
        <v>725000</v>
      </c>
    </row>
    <row r="28" spans="1:17" x14ac:dyDescent="0.25">
      <c r="E28" s="53" t="s">
        <v>48</v>
      </c>
      <c r="G28" s="23" t="s">
        <v>34</v>
      </c>
      <c r="H28" s="51">
        <v>0</v>
      </c>
      <c r="I28" s="50">
        <v>900000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0">
        <f t="shared" si="10"/>
        <v>900000</v>
      </c>
    </row>
    <row r="29" spans="1:17" x14ac:dyDescent="0.25">
      <c r="E29" s="53" t="s">
        <v>49</v>
      </c>
      <c r="G29" s="23" t="s">
        <v>34</v>
      </c>
      <c r="H29" s="51">
        <v>0</v>
      </c>
      <c r="I29" s="50">
        <v>450000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0">
        <f t="shared" si="10"/>
        <v>450000</v>
      </c>
    </row>
    <row r="30" spans="1:17" x14ac:dyDescent="0.25">
      <c r="E30" s="53" t="s">
        <v>50</v>
      </c>
      <c r="G30" s="23" t="s">
        <v>51</v>
      </c>
      <c r="H30" s="51">
        <v>0</v>
      </c>
      <c r="I30" s="50">
        <v>375000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0">
        <f t="shared" si="10"/>
        <v>375000</v>
      </c>
    </row>
    <row r="31" spans="1:17" x14ac:dyDescent="0.25">
      <c r="E31" s="53" t="s">
        <v>52</v>
      </c>
      <c r="G31" s="23" t="s">
        <v>53</v>
      </c>
      <c r="H31" s="51">
        <v>0</v>
      </c>
      <c r="I31" s="50">
        <v>560000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0">
        <f t="shared" si="10"/>
        <v>560000</v>
      </c>
    </row>
    <row r="32" spans="1:17" x14ac:dyDescent="0.25">
      <c r="E32" s="53" t="s">
        <v>54</v>
      </c>
      <c r="G32" s="23" t="s">
        <v>55</v>
      </c>
      <c r="H32" s="51">
        <v>0</v>
      </c>
      <c r="I32" s="50">
        <v>624999.99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0">
        <f t="shared" si="10"/>
        <v>624999.99</v>
      </c>
    </row>
    <row r="33" spans="1:17" x14ac:dyDescent="0.25">
      <c r="E33" s="53" t="s">
        <v>56</v>
      </c>
      <c r="G33" s="23" t="s">
        <v>57</v>
      </c>
      <c r="H33" s="51">
        <v>0</v>
      </c>
      <c r="I33" s="50">
        <v>500000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0">
        <f t="shared" si="10"/>
        <v>500000</v>
      </c>
    </row>
    <row r="34" spans="1:17" x14ac:dyDescent="0.25">
      <c r="E34" s="53" t="s">
        <v>58</v>
      </c>
      <c r="G34" s="23" t="s">
        <v>57</v>
      </c>
      <c r="H34" s="51">
        <v>0</v>
      </c>
      <c r="I34" s="50">
        <v>1992639.25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0">
        <f t="shared" si="10"/>
        <v>1992639.25</v>
      </c>
    </row>
    <row r="35" spans="1:17" x14ac:dyDescent="0.25">
      <c r="E35" s="53" t="s">
        <v>59</v>
      </c>
      <c r="G35" s="23" t="s">
        <v>60</v>
      </c>
      <c r="H35" s="51">
        <v>0</v>
      </c>
      <c r="I35" s="50">
        <v>675000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0">
        <f t="shared" si="10"/>
        <v>675000</v>
      </c>
    </row>
    <row r="36" spans="1:17" x14ac:dyDescent="0.25">
      <c r="E36" s="53" t="s">
        <v>61</v>
      </c>
      <c r="G36" s="23" t="s">
        <v>29</v>
      </c>
      <c r="H36" s="51">
        <v>0</v>
      </c>
      <c r="I36" s="50">
        <v>2013296.53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0">
        <f t="shared" si="10"/>
        <v>2013296.53</v>
      </c>
    </row>
    <row r="37" spans="1:17" x14ac:dyDescent="0.25">
      <c r="E37" s="53" t="s">
        <v>62</v>
      </c>
      <c r="G37" s="23" t="s">
        <v>63</v>
      </c>
      <c r="H37" s="51">
        <v>0</v>
      </c>
      <c r="I37" s="50">
        <v>200000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0">
        <f t="shared" si="10"/>
        <v>200000</v>
      </c>
    </row>
    <row r="38" spans="1:17" x14ac:dyDescent="0.25">
      <c r="E38" s="53"/>
      <c r="H38" s="51"/>
      <c r="I38" s="51"/>
      <c r="J38" s="51"/>
      <c r="K38" s="51"/>
      <c r="L38" s="50"/>
      <c r="M38" s="51"/>
      <c r="N38" s="51"/>
      <c r="O38" s="50"/>
    </row>
    <row r="39" spans="1:17" s="37" customFormat="1" ht="18" customHeight="1" x14ac:dyDescent="0.25">
      <c r="A39" s="30" t="s">
        <v>64</v>
      </c>
      <c r="B39" s="30"/>
      <c r="C39" s="30"/>
      <c r="D39" s="30"/>
      <c r="E39" s="30"/>
      <c r="F39" s="31"/>
      <c r="G39" s="32"/>
      <c r="H39" s="34">
        <f>SUM(H40)</f>
        <v>0</v>
      </c>
      <c r="I39" s="33">
        <f t="shared" ref="I39:O42" si="11">SUM(I40)</f>
        <v>602976</v>
      </c>
      <c r="J39" s="34">
        <f t="shared" si="11"/>
        <v>0</v>
      </c>
      <c r="K39" s="34">
        <f t="shared" si="11"/>
        <v>0</v>
      </c>
      <c r="L39" s="34">
        <f t="shared" si="11"/>
        <v>0</v>
      </c>
      <c r="M39" s="34">
        <f t="shared" si="11"/>
        <v>0</v>
      </c>
      <c r="N39" s="34">
        <f t="shared" si="11"/>
        <v>0</v>
      </c>
      <c r="O39" s="33">
        <f t="shared" si="11"/>
        <v>602976</v>
      </c>
      <c r="P39" s="35"/>
      <c r="Q39" s="36"/>
    </row>
    <row r="40" spans="1:17" s="22" customFormat="1" x14ac:dyDescent="0.25">
      <c r="A40" s="41"/>
      <c r="B40" s="39" t="s">
        <v>24</v>
      </c>
      <c r="C40" s="39"/>
      <c r="D40" s="39"/>
      <c r="E40" s="39"/>
      <c r="G40" s="24"/>
      <c r="H40" s="28">
        <f>SUM(H41)</f>
        <v>0</v>
      </c>
      <c r="I40" s="27">
        <f t="shared" si="11"/>
        <v>602976</v>
      </c>
      <c r="J40" s="28">
        <f t="shared" si="11"/>
        <v>0</v>
      </c>
      <c r="K40" s="28">
        <f t="shared" si="11"/>
        <v>0</v>
      </c>
      <c r="L40" s="28">
        <f t="shared" si="11"/>
        <v>0</v>
      </c>
      <c r="M40" s="28">
        <f t="shared" si="11"/>
        <v>0</v>
      </c>
      <c r="N40" s="28">
        <f t="shared" si="11"/>
        <v>0</v>
      </c>
      <c r="O40" s="27">
        <f t="shared" si="11"/>
        <v>602976</v>
      </c>
      <c r="P40" s="54"/>
      <c r="Q40" s="40"/>
    </row>
    <row r="41" spans="1:17" x14ac:dyDescent="0.25">
      <c r="C41" s="39" t="s">
        <v>65</v>
      </c>
      <c r="D41" s="39"/>
      <c r="E41" s="39"/>
      <c r="H41" s="28">
        <f>SUM(H42)</f>
        <v>0</v>
      </c>
      <c r="I41" s="27">
        <f t="shared" si="11"/>
        <v>602976</v>
      </c>
      <c r="J41" s="28">
        <f t="shared" si="11"/>
        <v>0</v>
      </c>
      <c r="K41" s="28">
        <f t="shared" si="11"/>
        <v>0</v>
      </c>
      <c r="L41" s="28">
        <f t="shared" si="11"/>
        <v>0</v>
      </c>
      <c r="M41" s="28">
        <f t="shared" si="11"/>
        <v>0</v>
      </c>
      <c r="N41" s="28">
        <f t="shared" si="11"/>
        <v>0</v>
      </c>
      <c r="O41" s="27">
        <f t="shared" si="11"/>
        <v>602976</v>
      </c>
    </row>
    <row r="42" spans="1:17" s="22" customFormat="1" x14ac:dyDescent="0.25">
      <c r="A42" s="42"/>
      <c r="B42" s="42"/>
      <c r="C42" s="43"/>
      <c r="D42" s="44" t="s">
        <v>66</v>
      </c>
      <c r="E42" s="45" t="s">
        <v>67</v>
      </c>
      <c r="F42" s="43"/>
      <c r="G42" s="46"/>
      <c r="H42" s="48">
        <f>SUM(H43)</f>
        <v>0</v>
      </c>
      <c r="I42" s="47">
        <f t="shared" si="11"/>
        <v>602976</v>
      </c>
      <c r="J42" s="48">
        <f t="shared" si="11"/>
        <v>0</v>
      </c>
      <c r="K42" s="48">
        <f t="shared" si="11"/>
        <v>0</v>
      </c>
      <c r="L42" s="48">
        <f t="shared" si="11"/>
        <v>0</v>
      </c>
      <c r="M42" s="48">
        <f t="shared" si="11"/>
        <v>0</v>
      </c>
      <c r="N42" s="48">
        <f t="shared" si="11"/>
        <v>0</v>
      </c>
      <c r="O42" s="47">
        <f t="shared" si="11"/>
        <v>602976</v>
      </c>
      <c r="P42" s="24"/>
      <c r="Q42" s="40"/>
    </row>
    <row r="43" spans="1:17" ht="25.5" x14ac:dyDescent="0.25">
      <c r="E43" s="53" t="s">
        <v>68</v>
      </c>
      <c r="G43" s="23" t="s">
        <v>69</v>
      </c>
      <c r="H43" s="51">
        <v>0</v>
      </c>
      <c r="I43" s="50">
        <v>602976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0">
        <f t="shared" ref="O43" si="12">SUM(H43:N43)</f>
        <v>602976</v>
      </c>
    </row>
    <row r="44" spans="1:17" s="22" customFormat="1" ht="2.1" customHeight="1" x14ac:dyDescent="0.25">
      <c r="A44" s="55"/>
      <c r="B44" s="55"/>
      <c r="C44" s="55"/>
      <c r="D44" s="55"/>
      <c r="E44" s="56"/>
      <c r="F44" s="57"/>
      <c r="G44" s="58"/>
      <c r="H44" s="56"/>
      <c r="I44" s="56"/>
      <c r="J44" s="56"/>
      <c r="K44" s="56"/>
      <c r="L44" s="56"/>
      <c r="M44" s="56"/>
      <c r="N44" s="56"/>
      <c r="O44" s="56"/>
      <c r="P44" s="24"/>
      <c r="Q44" s="25"/>
    </row>
    <row r="45" spans="1:17" s="22" customFormat="1" x14ac:dyDescent="0.25">
      <c r="A45" s="59" t="s">
        <v>70</v>
      </c>
      <c r="B45" s="59"/>
      <c r="C45" s="59"/>
      <c r="D45" s="59"/>
      <c r="E45" s="60"/>
      <c r="G45" s="23"/>
      <c r="H45" s="21"/>
      <c r="I45" s="21"/>
      <c r="J45" s="21"/>
      <c r="K45" s="21"/>
      <c r="L45" s="21"/>
      <c r="M45" s="21"/>
      <c r="N45" s="21"/>
      <c r="O45" s="21"/>
      <c r="P45" s="24"/>
      <c r="Q45" s="25"/>
    </row>
  </sheetData>
  <mergeCells count="19">
    <mergeCell ref="A39:E39"/>
    <mergeCell ref="B40:E40"/>
    <mergeCell ref="C41:E41"/>
    <mergeCell ref="A45:E45"/>
    <mergeCell ref="A10:E10"/>
    <mergeCell ref="A12:E12"/>
    <mergeCell ref="B13:E13"/>
    <mergeCell ref="C14:E14"/>
    <mergeCell ref="C17:E17"/>
    <mergeCell ref="C22:E22"/>
    <mergeCell ref="A1:O1"/>
    <mergeCell ref="A2:O2"/>
    <mergeCell ref="A3:O3"/>
    <mergeCell ref="A4:O4"/>
    <mergeCell ref="A5:O5"/>
    <mergeCell ref="A6:E8"/>
    <mergeCell ref="F6:G8"/>
    <mergeCell ref="H6:O6"/>
    <mergeCell ref="O7:O8"/>
  </mergeCells>
  <printOptions horizontalCentered="1"/>
  <pageMargins left="0.39370078740157483" right="0.39370078740157483" top="0.39370078740157483" bottom="0.78740157480314965" header="0.31496062992125984" footer="0.31496062992125984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2023-05-17T18:57:27Z</dcterms:created>
  <dcterms:modified xsi:type="dcterms:W3CDTF">2023-05-17T18:57:27Z</dcterms:modified>
</cp:coreProperties>
</file>